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3月" sheetId="9" r:id="rId1"/>
  </sheets>
  <definedNames>
    <definedName name="_xlnm._FilterDatabase" localSheetId="0" hidden="1">'3月'!$A$2:$O$24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14" name="ID_4A6DF7C02AE64241A7B21F753E8248BB" descr="IMG_963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30875" y="31828105"/>
          <a:ext cx="10064750" cy="7543800"/>
        </a:xfrm>
        <a:prstGeom prst="rect">
          <a:avLst/>
        </a:prstGeom>
      </xdr:spPr>
    </xdr:pic>
  </etc:cellImage>
  <etc:cellImage>
    <xdr:pic>
      <xdr:nvPicPr>
        <xdr:cNvPr id="215" name="ID_7EFE44CA29F344FBB649CE0BE260D270" descr="9233422153b84bba97ac120a00c7ece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343775" y="33056830"/>
          <a:ext cx="5143500" cy="6858000"/>
        </a:xfrm>
        <a:prstGeom prst="rect">
          <a:avLst/>
        </a:prstGeom>
      </xdr:spPr>
    </xdr:pic>
  </etc:cellImage>
  <etc:cellImage>
    <xdr:pic>
      <xdr:nvPicPr>
        <xdr:cNvPr id="300" name="ID_2117361F16524D55A8A3C4EA9E30B951" descr="新疆自仪九仪表 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806950" y="22893655"/>
          <a:ext cx="10064750" cy="7549515"/>
        </a:xfrm>
        <a:prstGeom prst="rect">
          <a:avLst/>
        </a:prstGeom>
      </xdr:spPr>
    </xdr:pic>
  </etc:cellImage>
  <etc:cellImage>
    <xdr:pic>
      <xdr:nvPicPr>
        <xdr:cNvPr id="301" name="ID_9189A47A71DE43EBBEACBF26EF924432" descr="新疆自仪九仪表 (3)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48475" y="22922230"/>
          <a:ext cx="10061575" cy="5657850"/>
        </a:xfrm>
        <a:prstGeom prst="rect">
          <a:avLst/>
        </a:prstGeom>
      </xdr:spPr>
    </xdr:pic>
  </etc:cellImage>
  <etc:cellImage>
    <xdr:pic>
      <xdr:nvPicPr>
        <xdr:cNvPr id="243" name="ID_CBA76DDDC3E54A5C820252C7A1480D01" descr="P_20250324_085754 - 副本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781800" y="2441575"/>
          <a:ext cx="10061575" cy="5657850"/>
        </a:xfrm>
        <a:prstGeom prst="rect">
          <a:avLst/>
        </a:prstGeom>
      </xdr:spPr>
    </xdr:pic>
  </etc:cellImage>
  <etc:cellImage>
    <xdr:pic>
      <xdr:nvPicPr>
        <xdr:cNvPr id="240" name="ID_B7275B9926FE4FB7BF0FB3C4FC9E2487" descr="MEITU_20250324_100231610 - 副本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16525" y="1898650"/>
          <a:ext cx="10064750" cy="7549515"/>
        </a:xfrm>
        <a:prstGeom prst="rect">
          <a:avLst/>
        </a:prstGeom>
      </xdr:spPr>
    </xdr:pic>
  </etc:cellImage>
  <etc:cellImage>
    <xdr:pic>
      <xdr:nvPicPr>
        <xdr:cNvPr id="253" name="ID_AC68800E09204F23A1331BD9F87EBC66" descr="IMG_20250324_13154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086600" y="4584700"/>
          <a:ext cx="10061575" cy="10064115"/>
        </a:xfrm>
        <a:prstGeom prst="rect">
          <a:avLst/>
        </a:prstGeom>
      </xdr:spPr>
    </xdr:pic>
  </etc:cellImage>
  <etc:cellImage>
    <xdr:pic>
      <xdr:nvPicPr>
        <xdr:cNvPr id="250" name="ID_41D9B66306A0417D8548E70AFD3F37B4" descr="20250324130518340-14-113626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968875" y="4251325"/>
          <a:ext cx="10064750" cy="7549515"/>
        </a:xfrm>
        <a:prstGeom prst="rect">
          <a:avLst/>
        </a:prstGeom>
      </xdr:spPr>
    </xdr:pic>
  </etc:cellImage>
  <etc:cellImage>
    <xdr:pic>
      <xdr:nvPicPr>
        <xdr:cNvPr id="283" name="ID_1EBE8A773046407D980259225B1F559A" descr="lQDPM38Fzfawah_NA8DNBP-weBmWznPhdhIHxdo9I2CJAA_1279_96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321300" y="12357100"/>
          <a:ext cx="10064750" cy="7560945"/>
        </a:xfrm>
        <a:prstGeom prst="rect">
          <a:avLst/>
        </a:prstGeom>
      </xdr:spPr>
    </xdr:pic>
  </etc:cellImage>
  <etc:cellImage>
    <xdr:pic>
      <xdr:nvPicPr>
        <xdr:cNvPr id="285" name="ID_4D91F9FCD8A3491490FCF3F185EC9B61" descr="lQDPM5toqs5xyh_NA8DNBQCwClqqvDJXyfMHxdo9H_2dAA_1280_96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943725" y="12033250"/>
          <a:ext cx="10061575" cy="7555230"/>
        </a:xfrm>
        <a:prstGeom prst="rect">
          <a:avLst/>
        </a:prstGeom>
      </xdr:spPr>
    </xdr:pic>
  </etc:cellImage>
  <etc:cellImage>
    <xdr:pic>
      <xdr:nvPicPr>
        <xdr:cNvPr id="2" name="ID_07F97A78DD044CB88C8BB0404A677051" descr="lQDPM4ocVnYw8I_NA8DNBP-wXymR6Q0nxr0HxefKmXSXAQ_1279_96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089140" y="9070975"/>
          <a:ext cx="10058400" cy="7549515"/>
        </a:xfrm>
        <a:prstGeom prst="rect">
          <a:avLst/>
        </a:prstGeom>
      </xdr:spPr>
    </xdr:pic>
  </etc:cellImage>
  <etc:cellImage>
    <xdr:pic>
      <xdr:nvPicPr>
        <xdr:cNvPr id="3" name="ID_02E2AD0C00C7423881ED799AE3F51B38" descr="lQDPM4UsI930EI_NA8DNBP-w3jpDo_EOKQkHxefKmXSXAg_1279_96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765540" y="9509125"/>
          <a:ext cx="10058400" cy="7549515"/>
        </a:xfrm>
        <a:prstGeom prst="rect">
          <a:avLst/>
        </a:prstGeom>
      </xdr:spPr>
    </xdr:pic>
  </etc:cellImage>
  <etc:cellImage>
    <xdr:pic>
      <xdr:nvPicPr>
        <xdr:cNvPr id="297" name="ID_A0ED52AEFDF0447CA78824B08BA24F88" descr="IMG_20250327_10283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048500" y="20398105"/>
          <a:ext cx="10061575" cy="7543800"/>
        </a:xfrm>
        <a:prstGeom prst="rect">
          <a:avLst/>
        </a:prstGeom>
      </xdr:spPr>
    </xdr:pic>
  </etc:cellImage>
  <etc:cellImage>
    <xdr:pic>
      <xdr:nvPicPr>
        <xdr:cNvPr id="296" name="ID_728386144E7B41608BC479D45FCEFDB3" descr="IMG_979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968875" y="20388580"/>
          <a:ext cx="10064750" cy="7543800"/>
        </a:xfrm>
        <a:prstGeom prst="rect">
          <a:avLst/>
        </a:prstGeom>
      </xdr:spPr>
    </xdr:pic>
  </etc:cellImage>
  <etc:cellImage>
    <xdr:pic>
      <xdr:nvPicPr>
        <xdr:cNvPr id="4" name="ID_B99C499CD3A148AC831D87FBC50BDF71" descr="lQDPKIEGVjISxhnNBQDNA8CwBsSNOqYpLBEHPFefJhj3AA_960_1280.jpg"/>
        <xdr:cNvPicPr>
          <a:picLocks noChangeAspect="1"/>
        </xdr:cNvPicPr>
      </xdr:nvPicPr>
      <xdr:blipFill>
        <a:blip r:embed="rId15" r:link="rId16"/>
        <a:stretch>
          <a:fillRect/>
        </a:stretch>
      </xdr:blipFill>
      <xdr:spPr>
        <a:xfrm rot="16200000">
          <a:off x="8060690" y="10947400"/>
          <a:ext cx="9144000" cy="12192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5" name="ID_2A3D2647422147EDB0C2B8722E41698C" descr="iwEeAqNqcGcDAQTRB4AF0QWgBrBfl0wzTFxDCQc-20XFkx8AB9JhdCpcCAAJomltCgAL0gAQWRY.jpg_720x720q9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670290" y="14090650"/>
          <a:ext cx="5143500" cy="6858000"/>
        </a:xfrm>
        <a:prstGeom prst="rect">
          <a:avLst/>
        </a:prstGeom>
      </xdr:spPr>
    </xdr:pic>
  </etc:cellImage>
  <etc:cellImage>
    <xdr:pic>
      <xdr:nvPicPr>
        <xdr:cNvPr id="6" name="ID_4CBB59708B85407C97133EFA4290FB1C" descr="iwEcAqNqcGcDAQTRB4AF0QWgBrC-pGLQFtxdKAc-2xxMIX8AB9JhdCpcCAAJomltCgAL0gAPlV0.jpg_720x720q9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651240" y="12719050"/>
          <a:ext cx="5143500" cy="6858000"/>
        </a:xfrm>
        <a:prstGeom prst="rect">
          <a:avLst/>
        </a:prstGeom>
      </xdr:spPr>
    </xdr:pic>
  </etc:cellImage>
  <etc:cellImage>
    <xdr:pic>
      <xdr:nvPicPr>
        <xdr:cNvPr id="7" name="ID_28CFA4B32D8940B3A008EA22D502FA3E" descr="iwEdAqNqcGcDAQTRA8AF0QUABrCMOs9kql4z0Ac-w9tBDAYAB9JhdCpcCAAJomltCgAL0gABXKA.jpg_720x720q9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 rot="16200000">
          <a:off x="7374890" y="12947650"/>
          <a:ext cx="5143500" cy="6858000"/>
        </a:xfrm>
        <a:prstGeom prst="rect">
          <a:avLst/>
        </a:prstGeom>
      </xdr:spPr>
    </xdr:pic>
  </etc:cellImage>
  <etc:cellImage>
    <xdr:pic>
      <xdr:nvPicPr>
        <xdr:cNvPr id="9" name="ID_82D0499DFEA34921B98AD3328F6E86A3" descr="iwEcAqNqcGcDAQTRA8AF0QUABrAMtMY1OdMQ6wc-w9CVMpwAB9JhdCpcCAAJomltCgAL0gABe48.jpg_720x720q9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 rot="16200000">
          <a:off x="6513830" y="14890750"/>
          <a:ext cx="1121410" cy="1495425"/>
        </a:xfrm>
        <a:prstGeom prst="rect">
          <a:avLst/>
        </a:prstGeom>
      </xdr:spPr>
    </xdr:pic>
  </etc:cellImage>
  <etc:cellImage>
    <xdr:pic>
      <xdr:nvPicPr>
        <xdr:cNvPr id="11" name="ID_C60D6EE361644E7AB25210E5A9A46139" descr="iwEcAqNqcGcDAQTRB4AF0QWgBrDtuNcUkUXbXQc-2xfUvbAAB9JhdCpcCAAJomltCgAL0gAQGt4.jpg_720x720q9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8679815" y="15405100"/>
          <a:ext cx="5143500" cy="6858000"/>
        </a:xfrm>
        <a:prstGeom prst="rect">
          <a:avLst/>
        </a:prstGeom>
      </xdr:spPr>
    </xdr:pic>
  </etc:cellImage>
  <etc:cellImage>
    <xdr:pic>
      <xdr:nvPicPr>
        <xdr:cNvPr id="14" name="ID_B0209461D62F40F19B23755CFBBB5502" descr="iwEcAqNqcGcDAQTRA8AF0QUABrAMtMY1OdMQ6wc-w9CVMpwAB9JhdCpcCAAJomltCgAL0gABe48.jpg_720x720q9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 rot="16200000">
          <a:off x="6513830" y="16414750"/>
          <a:ext cx="1121410" cy="1495425"/>
        </a:xfrm>
        <a:prstGeom prst="rect">
          <a:avLst/>
        </a:prstGeom>
      </xdr:spPr>
    </xdr:pic>
  </etc:cellImage>
  <etc:cellImage>
    <xdr:pic>
      <xdr:nvPicPr>
        <xdr:cNvPr id="15" name="ID_DFCFCCB53A474BC9B8CB8B63AD332500" descr="iwEcAqNqcGcDAQTRA8AF0QUABrAMtMY1OdMQ6wc-w9CVMpwAB9JhdCpcCAAJomltCgAL0gABe48.jpg_720x720q9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 rot="16200000">
          <a:off x="9243695" y="22510750"/>
          <a:ext cx="1121410" cy="1495425"/>
        </a:xfrm>
        <a:prstGeom prst="rect">
          <a:avLst/>
        </a:prstGeom>
      </xdr:spPr>
    </xdr:pic>
  </etc:cellImage>
  <etc:cellImage>
    <xdr:pic>
      <xdr:nvPicPr>
        <xdr:cNvPr id="16" name="ID_73AF4B7750324EAFB33658EB18C6CADA" descr="iwEeAqNqcGcDAQTRB4AF0QWgBrBfl0wzTFxDCQc-20XFkx8AB9JhdCpcCAAJomltCgAL0gAQWRY.jpg_720x720q9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0695305" y="16405225"/>
          <a:ext cx="5143500" cy="6858000"/>
        </a:xfrm>
        <a:prstGeom prst="rect">
          <a:avLst/>
        </a:prstGeom>
      </xdr:spPr>
    </xdr:pic>
  </etc:cellImage>
  <etc:cellImage>
    <xdr:pic>
      <xdr:nvPicPr>
        <xdr:cNvPr id="17" name="ID_8994ACFF2C154367BC50922089FA4A9C" descr="iwEcAqNqcGcDAQTRA8AF0QUABrAMtMY1OdMQ6wc-w9CVMpwAB9JhdCpcCAAJomltCgAL0gABe48.jpg_720x720q9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 rot="16200000">
          <a:off x="9243695" y="20986750"/>
          <a:ext cx="1121410" cy="1495425"/>
        </a:xfrm>
        <a:prstGeom prst="rect">
          <a:avLst/>
        </a:prstGeom>
      </xdr:spPr>
    </xdr:pic>
  </etc:cellImage>
  <etc:cellImage>
    <xdr:pic>
      <xdr:nvPicPr>
        <xdr:cNvPr id="18" name="ID_7DB129CF9DF444508B425CD73B6A13CE" descr="iwEcAqNqcGcDAQTRB4AF0QWgBrDtuNcUkUXbXQc-2xfUvbAAB9JhdCpcCAAJomltCgAL0gAQGt4.jpg_720x720q9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470650" y="21459825"/>
          <a:ext cx="5149850" cy="6858000"/>
        </a:xfrm>
        <a:prstGeom prst="rect">
          <a:avLst/>
        </a:prstGeom>
      </xdr:spPr>
    </xdr:pic>
  </etc:cellImage>
  <etc:cellImage>
    <xdr:pic>
      <xdr:nvPicPr>
        <xdr:cNvPr id="87" name="ID_0BD56358E2F04D32833D372CA9607DD8"/>
        <xdr:cNvPicPr>
          <a:picLocks noChangeAspect="1"/>
        </xdr:cNvPicPr>
      </xdr:nvPicPr>
      <xdr:blipFill>
        <a:blip r:embed="rId22" r:link="rId16"/>
        <a:stretch>
          <a:fillRect/>
        </a:stretch>
      </xdr:blipFill>
      <xdr:spPr>
        <a:xfrm rot="16200000">
          <a:off x="9243695" y="1174750"/>
          <a:ext cx="1121410" cy="14954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9" name="ID_19C534C6038A485F9A6F24345229E1E8" descr="iwEdAqNqcGcDAQTRA8AF0QUABrCMOs9kql4z0Ac-w9tBDAYAB9JhdCpcCAAJomltCgAL0gABXKA.jpg_720x720q9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 rot="16200000">
          <a:off x="9243695" y="28606750"/>
          <a:ext cx="1121410" cy="1495425"/>
        </a:xfrm>
        <a:prstGeom prst="rect">
          <a:avLst/>
        </a:prstGeom>
      </xdr:spPr>
    </xdr:pic>
  </etc:cellImage>
  <etc:cellImage>
    <xdr:pic>
      <xdr:nvPicPr>
        <xdr:cNvPr id="111" name="ID_BFE120D63C1F49C58B10B2FECCB291F6" descr="iwEcAqNqcGcDAQTRA8AF0QUABrAMtMY1OdMQ6wc-w9CVMpwAB9JhdCpcCAAJomltCgAL0gABe48.jpg_720x720q9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 rot="16200000">
          <a:off x="9243695" y="24034750"/>
          <a:ext cx="1121410" cy="1495425"/>
        </a:xfrm>
        <a:prstGeom prst="rect">
          <a:avLst/>
        </a:prstGeom>
      </xdr:spPr>
    </xdr:pic>
  </etc:cellImage>
  <etc:cellImage>
    <xdr:pic>
      <xdr:nvPicPr>
        <xdr:cNvPr id="114" name="ID_E0E74D64F2EE4D1EA40B9B8914E8BD36" descr="iwEcAqNqcGcDAQTRA8AF0QUABrAMtMY1OdMQ6wc-w9CVMpwAB9JhdCpcCAAJomltCgAL0gABe48.jpg_720x720q9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 rot="16200000">
          <a:off x="9243695" y="19462750"/>
          <a:ext cx="1121410" cy="1495425"/>
        </a:xfrm>
        <a:prstGeom prst="rect">
          <a:avLst/>
        </a:prstGeom>
      </xdr:spPr>
    </xdr:pic>
  </etc:cellImage>
  <etc:cellImage>
    <xdr:pic>
      <xdr:nvPicPr>
        <xdr:cNvPr id="20" name="ID_7177824AF7074DAEBCCA98DE377B3E43" descr="iwEdAqNqcGcDAQTRA8AF0QUABrCMOs9kql4z0Ac-w9tBDAYAB9JhdCpcCAAJomltCgAL0gABXKA.jpg_720x720q9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 rot="16200000">
          <a:off x="9243695" y="27082750"/>
          <a:ext cx="1121410" cy="14954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<sst xmlns="http://schemas.openxmlformats.org/spreadsheetml/2006/main" count="191" uniqueCount="81">
  <si>
    <t>2025年3月24-31日职业卫生定期检测项目公示表</t>
  </si>
  <si>
    <t>序号</t>
  </si>
  <si>
    <t>报告编号</t>
  </si>
  <si>
    <t>用人单位名称</t>
  </si>
  <si>
    <t>受检地址</t>
  </si>
  <si>
    <t>联系人</t>
  </si>
  <si>
    <t>现场调查
人员</t>
  </si>
  <si>
    <t>调查时间</t>
  </si>
  <si>
    <t>现场采样/
检测人员</t>
  </si>
  <si>
    <t>采样时间</t>
  </si>
  <si>
    <t>用人单位采
样陪同人</t>
  </si>
  <si>
    <t>分析参与人</t>
  </si>
  <si>
    <t>报告签发
时间</t>
  </si>
  <si>
    <t>现场调查、现场采样、现场检测的图像影像</t>
  </si>
  <si>
    <t>备注</t>
  </si>
  <si>
    <t>KDZW250270</t>
  </si>
  <si>
    <t>苏州佳世达电子有限公司</t>
  </si>
  <si>
    <t>苏州市新区珠江路169号</t>
  </si>
  <si>
    <t>倪美萍</t>
  </si>
  <si>
    <t>浦宗浩,何帅</t>
  </si>
  <si>
    <t>李书芹、
左成静、
孙传甫</t>
  </si>
  <si>
    <t>KDZW250450</t>
  </si>
  <si>
    <t>新疆自仪九仪表有限公司(江苏)分公司</t>
  </si>
  <si>
    <t>江苏省靖江市联泰路16号2幢</t>
  </si>
  <si>
    <t>郭总</t>
  </si>
  <si>
    <t>高杨,张梦磊</t>
  </si>
  <si>
    <t>/</t>
  </si>
  <si>
    <t>KDZW250312</t>
  </si>
  <si>
    <t>康哲电脑配件(吴江)有限公司</t>
  </si>
  <si>
    <t>江苏省吴江市松陵镇花港路877号</t>
  </si>
  <si>
    <t>佟娟</t>
  </si>
  <si>
    <t>徐旖旎、陶玲琳、周丽</t>
  </si>
  <si>
    <t>KDZW250396</t>
  </si>
  <si>
    <t>苏州博亚科技有限公司</t>
  </si>
  <si>
    <t>江苏省苏州市吴江区同里镇邱舍开发区屯浦南路 399 号</t>
  </si>
  <si>
    <t>汤登峰</t>
  </si>
  <si>
    <t>KDZW250405</t>
  </si>
  <si>
    <t>苏州新昇宇纺织整理有限公司</t>
  </si>
  <si>
    <t>江苏省苏州市吴江区盛泽镇西环路林桑场内</t>
  </si>
  <si>
    <t>金丽娟</t>
  </si>
  <si>
    <t>赵文涛,苏嘉浩</t>
  </si>
  <si>
    <t>章子豪、吴秋硕、郭骏</t>
  </si>
  <si>
    <t>KDZW250466</t>
  </si>
  <si>
    <t>苏州福来西垫片技术有限公司</t>
  </si>
  <si>
    <t>江苏省苏州市吴江经济技术开发区光明路1868号</t>
  </si>
  <si>
    <t>邱工</t>
  </si>
  <si>
    <t>赵文涛</t>
  </si>
  <si>
    <t>KDZW250420</t>
  </si>
  <si>
    <t>张家港市宏兆化纤有限公司</t>
  </si>
  <si>
    <t>江苏省张家港市杨舍镇闸上村新闸中路</t>
  </si>
  <si>
    <t>陈经理</t>
  </si>
  <si>
    <t>KDZW243210A1</t>
  </si>
  <si>
    <t>名硕电脑（苏州）有限公司</t>
  </si>
  <si>
    <t>苏州新区金枫路233号</t>
  </si>
  <si>
    <t>王梦雅</t>
  </si>
  <si>
    <t>周舒怡,王骏飞</t>
  </si>
  <si>
    <t>陈中秋,甘宏丽,王骏飞，唐泽田</t>
  </si>
  <si>
    <t>王倩、
陶玲琳、周丽</t>
  </si>
  <si>
    <t>KDZW243214A1</t>
  </si>
  <si>
    <t xml:space="preserve">周舒怡,王骏飞 </t>
  </si>
  <si>
    <t>陈中秋,甘宏丽,王俊飞，唐泽田</t>
  </si>
  <si>
    <t>朱佩玉、李书芹、郭骏、孙传甫</t>
  </si>
  <si>
    <t>KDZW243202A</t>
  </si>
  <si>
    <t xml:space="preserve"> 周舒怡,王骏飞 </t>
  </si>
  <si>
    <t>徐旖旎、王倩、周丽</t>
  </si>
  <si>
    <t>KDZW243218A</t>
  </si>
  <si>
    <t>李书芹、郭骏、孙传甫</t>
  </si>
  <si>
    <t>KDZW243224A1</t>
  </si>
  <si>
    <t>陈中秋,甘宏丽,唐泽田</t>
  </si>
  <si>
    <t>KDZW243220A1</t>
  </si>
  <si>
    <t>KDZW243209A1</t>
  </si>
  <si>
    <t>KDZW243211A1</t>
  </si>
  <si>
    <t>周舒怡,王骏飞，唐泽田</t>
  </si>
  <si>
    <t>甘宏丽,陈中秋,王骏飞，唐泽田</t>
  </si>
  <si>
    <t>KDZW243219A1</t>
  </si>
  <si>
    <t>KDZW243225A1</t>
  </si>
  <si>
    <t>KDZW243208A1</t>
  </si>
  <si>
    <t>KDZW243212A1</t>
  </si>
  <si>
    <t>KDZW243217A1</t>
  </si>
  <si>
    <t>KDZW243223A</t>
  </si>
  <si>
    <t>KDZW243221A1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</si>
</sst>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2"/>
      <color theme="1"/>
      <name val="等线"/>
      <charset val="134"/>
      <scheme val="minor"/>
    </font>
    <font>
      <sz val="11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sz val="10"/>
      <color rgb="FF000000"/>
      <name val="SimSun"/>
      <charset val="134"/>
    </font>
    <font>
      <sz val="10"/>
      <color rgb="FF000000"/>
      <name val="宋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3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5" borderId="5" applyNumberFormat="0" applyAlignment="0" applyProtection="0">
      <alignment vertical="center"/>
    </xf>
    <xf numFmtId="0" fontId="20" fillId="6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0" fillId="0" borderId="1" xfId="0" applyBorder="1">
      <alignment vertical="center"/>
    </xf>
    <xf numFmtId="0" fontId="7" fillId="0" borderId="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1" fillId="0" borderId="0" xfId="0" applyFont="1" applyAlignment="1" applyProtection="1">
      <alignment vertical="center" wrapText="1"/>
      <protection locked="0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2" Type="http://schemas.openxmlformats.org/officeDocument/2006/relationships/image" Target="media/image21.jpeg"/><Relationship Id="rId21" Type="http://schemas.openxmlformats.org/officeDocument/2006/relationships/image" Target="media/image20.jpeg"/><Relationship Id="rId20" Type="http://schemas.openxmlformats.org/officeDocument/2006/relationships/image" Target="media/image19.jpeg"/><Relationship Id="rId2" Type="http://schemas.openxmlformats.org/officeDocument/2006/relationships/image" Target="media/image2.png"/><Relationship Id="rId19" Type="http://schemas.openxmlformats.org/officeDocument/2006/relationships/image" Target="media/image18.jpeg"/><Relationship Id="rId18" Type="http://schemas.openxmlformats.org/officeDocument/2006/relationships/image" Target="media/image17.jpeg"/><Relationship Id="rId17" Type="http://schemas.openxmlformats.org/officeDocument/2006/relationships/image" Target="media/image16.jpeg"/><Relationship Id="rId16" Type="http://schemas.openxmlformats.org/officeDocument/2006/relationships/image" Target="NULL" TargetMode="External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4"/>
  <sheetViews>
    <sheetView tabSelected="1" workbookViewId="0">
      <selection activeCell="S23" sqref="S23"/>
    </sheetView>
  </sheetViews>
  <sheetFormatPr defaultColWidth="9" defaultRowHeight="13.5" customHeight="1"/>
  <cols>
    <col min="1" max="1" width="3.375" style="1" customWidth="1"/>
    <col min="2" max="2" width="12.1416666666667" style="1" customWidth="1"/>
    <col min="3" max="3" width="12.75" style="1" customWidth="1"/>
    <col min="4" max="4" width="10.625" style="1" customWidth="1"/>
    <col min="5" max="5" width="7.5" style="1" customWidth="1"/>
    <col min="6" max="6" width="8.375" style="1" customWidth="1"/>
    <col min="7" max="7" width="11.2666666666667" style="1" customWidth="1"/>
    <col min="8" max="8" width="10" style="1" customWidth="1"/>
    <col min="9" max="9" width="12.125" style="1" customWidth="1"/>
    <col min="10" max="10" width="7.71666666666667" style="1" customWidth="1"/>
    <col min="11" max="11" width="10.625" style="1" customWidth="1"/>
    <col min="12" max="12" width="11.125" style="2" customWidth="1"/>
    <col min="13" max="14" width="23.25" style="1" customWidth="1"/>
    <col min="15" max="15" width="4.25" style="2" customWidth="1"/>
    <col min="16" max="16384" width="9" style="1"/>
  </cols>
  <sheetData>
    <row r="1" s="1" customFormat="1" ht="36" customHeight="1" spans="1:15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55" customHeight="1" spans="1:18">
      <c r="A2" s="4" t="s">
        <v>1</v>
      </c>
      <c r="B2" s="5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5" t="s">
        <v>12</v>
      </c>
      <c r="M2" s="4" t="s">
        <v>13</v>
      </c>
      <c r="N2" s="4"/>
      <c r="O2" s="5" t="s">
        <v>14</v>
      </c>
      <c r="R2" s="23"/>
    </row>
    <row r="3" s="2" customFormat="1" ht="120" customHeight="1" spans="1:15">
      <c r="A3" s="6">
        <v>1</v>
      </c>
      <c r="B3" s="7" t="s">
        <v>15</v>
      </c>
      <c r="C3" s="6" t="s">
        <v>16</v>
      </c>
      <c r="D3" s="8" t="s">
        <v>17</v>
      </c>
      <c r="E3" s="6" t="s">
        <v>18</v>
      </c>
      <c r="F3" s="9" t="s">
        <v>19</v>
      </c>
      <c r="G3" s="10">
        <v>45734</v>
      </c>
      <c r="H3" s="11" t="s">
        <v>19</v>
      </c>
      <c r="I3" s="10">
        <v>45735</v>
      </c>
      <c r="J3" s="12" t="s">
        <v>18</v>
      </c>
      <c r="K3" s="11" t="s">
        <v>20</v>
      </c>
      <c r="L3" s="13">
        <v>45740</v>
      </c>
      <c r="M3" s="14" t="str">
        <f>_xlfn.DISPIMG("ID_4A6DF7C02AE64241A7B21F753E8248BB",1)</f>
        <v>=DISPIMG("ID_4A6DF7C02AE64241A7B21F753E8248BB",1)</v>
      </c>
      <c r="N3" s="15" t="str">
        <f>_xlfn.DISPIMG("ID_7EFE44CA29F344FBB649CE0BE260D270",1)</f>
        <v>=DISPIMG("ID_7EFE44CA29F344FBB649CE0BE260D270",1)</v>
      </c>
      <c r="O3" s="7"/>
    </row>
    <row r="4" s="2" customFormat="1" ht="120" customHeight="1" spans="1:15">
      <c r="A4" s="6">
        <v>2</v>
      </c>
      <c r="B4" s="7" t="s">
        <v>21</v>
      </c>
      <c r="C4" s="6" t="s">
        <v>22</v>
      </c>
      <c r="D4" s="8" t="s">
        <v>23</v>
      </c>
      <c r="E4" s="6" t="s">
        <v>24</v>
      </c>
      <c r="F4" s="9" t="s">
        <v>25</v>
      </c>
      <c r="G4" s="10">
        <v>45743</v>
      </c>
      <c r="H4" s="11" t="s">
        <v>25</v>
      </c>
      <c r="I4" s="10">
        <v>45743</v>
      </c>
      <c r="J4" s="12" t="s">
        <v>24</v>
      </c>
      <c r="K4" s="11" t="s">
        <v>26</v>
      </c>
      <c r="L4" s="13">
        <v>45744</v>
      </c>
      <c r="M4" s="14" t="str">
        <f>_xlfn.DISPIMG("ID_2117361F16524D55A8A3C4EA9E30B951",1)</f>
        <v>=DISPIMG("ID_2117361F16524D55A8A3C4EA9E30B951",1)</v>
      </c>
      <c r="N4" s="15" t="str">
        <f>_xlfn.DISPIMG("ID_9189A47A71DE43EBBEACBF26EF924432",1)</f>
        <v>=DISPIMG("ID_9189A47A71DE43EBBEACBF26EF924432",1)</v>
      </c>
      <c r="O4" s="7"/>
    </row>
    <row r="5" s="2" customFormat="1" ht="120" customHeight="1" spans="1:15">
      <c r="A5" s="6">
        <v>3</v>
      </c>
      <c r="B5" s="7" t="s">
        <v>27</v>
      </c>
      <c r="C5" s="6" t="s">
        <v>28</v>
      </c>
      <c r="D5" s="8" t="s">
        <v>29</v>
      </c>
      <c r="E5" s="6" t="s">
        <v>30</v>
      </c>
      <c r="F5" s="9" t="s">
        <v>25</v>
      </c>
      <c r="G5" s="10">
        <v>45713</v>
      </c>
      <c r="H5" s="11" t="s">
        <v>25</v>
      </c>
      <c r="I5" s="10">
        <v>45740</v>
      </c>
      <c r="J5" s="12" t="s">
        <v>30</v>
      </c>
      <c r="K5" s="11" t="s">
        <v>31</v>
      </c>
      <c r="L5" s="13">
        <v>45744</v>
      </c>
      <c r="M5" s="16" t="str">
        <f>_xlfn.DISPIMG("ID_B7275B9926FE4FB7BF0FB3C4FC9E2487",1)</f>
        <v>=DISPIMG("ID_B7275B9926FE4FB7BF0FB3C4FC9E2487",1)</v>
      </c>
      <c r="N5" s="15" t="str">
        <f>_xlfn.DISPIMG("ID_CBA76DDDC3E54A5C820252C7A1480D01",1)</f>
        <v>=DISPIMG("ID_CBA76DDDC3E54A5C820252C7A1480D01",1)</v>
      </c>
      <c r="O5" s="7"/>
    </row>
    <row r="6" s="2" customFormat="1" ht="120" customHeight="1" spans="1:15">
      <c r="A6" s="6">
        <v>4</v>
      </c>
      <c r="B6" s="7" t="s">
        <v>32</v>
      </c>
      <c r="C6" s="6" t="s">
        <v>33</v>
      </c>
      <c r="D6" s="8" t="s">
        <v>34</v>
      </c>
      <c r="E6" s="6" t="s">
        <v>35</v>
      </c>
      <c r="F6" s="9" t="s">
        <v>25</v>
      </c>
      <c r="G6" s="10">
        <v>45713</v>
      </c>
      <c r="H6" s="11" t="s">
        <v>25</v>
      </c>
      <c r="I6" s="10">
        <v>45740</v>
      </c>
      <c r="J6" s="12" t="s">
        <v>35</v>
      </c>
      <c r="K6" s="11" t="s">
        <v>20</v>
      </c>
      <c r="L6" s="13">
        <v>45744</v>
      </c>
      <c r="M6" s="17" t="str">
        <f>_xlfn.DISPIMG("ID_41D9B66306A0417D8548E70AFD3F37B4",1)</f>
        <v>=DISPIMG("ID_41D9B66306A0417D8548E70AFD3F37B4",1)</v>
      </c>
      <c r="N6" s="15" t="str">
        <f>_xlfn.DISPIMG("ID_AC68800E09204F23A1331BD9F87EBC66",1)</f>
        <v>=DISPIMG("ID_AC68800E09204F23A1331BD9F87EBC66",1)</v>
      </c>
      <c r="O6" s="7"/>
    </row>
    <row r="7" s="2" customFormat="1" ht="120" customHeight="1" spans="1:15">
      <c r="A7" s="6">
        <v>5</v>
      </c>
      <c r="B7" s="7" t="s">
        <v>36</v>
      </c>
      <c r="C7" s="6" t="s">
        <v>37</v>
      </c>
      <c r="D7" s="8" t="s">
        <v>38</v>
      </c>
      <c r="E7" s="6" t="s">
        <v>39</v>
      </c>
      <c r="F7" s="9" t="s">
        <v>40</v>
      </c>
      <c r="G7" s="10">
        <v>45726</v>
      </c>
      <c r="H7" s="11" t="s">
        <v>40</v>
      </c>
      <c r="I7" s="10">
        <v>45742</v>
      </c>
      <c r="J7" s="12" t="s">
        <v>39</v>
      </c>
      <c r="K7" s="11" t="s">
        <v>41</v>
      </c>
      <c r="L7" s="13">
        <v>45747</v>
      </c>
      <c r="M7" s="17" t="str">
        <f>_xlfn.DISPIMG("ID_1EBE8A773046407D980259225B1F559A",1)</f>
        <v>=DISPIMG("ID_1EBE8A773046407D980259225B1F559A",1)</v>
      </c>
      <c r="N7" s="15" t="str">
        <f>_xlfn.DISPIMG("ID_4D91F9FCD8A3491490FCF3F185EC9B61",1)</f>
        <v>=DISPIMG("ID_4D91F9FCD8A3491490FCF3F185EC9B61",1)</v>
      </c>
      <c r="O7" s="7"/>
    </row>
    <row r="8" s="2" customFormat="1" ht="120" customHeight="1" spans="1:15">
      <c r="A8" s="6">
        <v>6</v>
      </c>
      <c r="B8" s="7" t="s">
        <v>42</v>
      </c>
      <c r="C8" s="6" t="s">
        <v>43</v>
      </c>
      <c r="D8" s="8" t="s">
        <v>44</v>
      </c>
      <c r="E8" s="6" t="s">
        <v>45</v>
      </c>
      <c r="F8" s="9" t="s">
        <v>46</v>
      </c>
      <c r="G8" s="10">
        <v>45673</v>
      </c>
      <c r="H8" s="11" t="s">
        <v>46</v>
      </c>
      <c r="I8" s="10">
        <v>45742</v>
      </c>
      <c r="J8" s="12" t="s">
        <v>45</v>
      </c>
      <c r="K8" s="11" t="s">
        <v>26</v>
      </c>
      <c r="L8" s="13">
        <v>45744</v>
      </c>
      <c r="M8" s="18" t="str">
        <f>_xlfn.DISPIMG("ID_07F97A78DD044CB88C8BB0404A677051",1)</f>
        <v>=DISPIMG("ID_07F97A78DD044CB88C8BB0404A677051",1)</v>
      </c>
      <c r="N8" s="15" t="str">
        <f>_xlfn.DISPIMG("ID_02E2AD0C00C7423881ED799AE3F51B38",1)</f>
        <v>=DISPIMG("ID_02E2AD0C00C7423881ED799AE3F51B38",1)</v>
      </c>
      <c r="O8" s="7"/>
    </row>
    <row r="9" s="2" customFormat="1" ht="120" customHeight="1" spans="1:15">
      <c r="A9" s="6">
        <v>7</v>
      </c>
      <c r="B9" s="7" t="s">
        <v>47</v>
      </c>
      <c r="C9" s="6" t="s">
        <v>48</v>
      </c>
      <c r="D9" s="8" t="s">
        <v>49</v>
      </c>
      <c r="E9" s="6" t="s">
        <v>50</v>
      </c>
      <c r="F9" s="9" t="s">
        <v>19</v>
      </c>
      <c r="G9" s="10">
        <v>45741</v>
      </c>
      <c r="H9" s="11" t="s">
        <v>19</v>
      </c>
      <c r="I9" s="10">
        <v>45743</v>
      </c>
      <c r="J9" s="12" t="s">
        <v>50</v>
      </c>
      <c r="K9" s="11" t="s">
        <v>31</v>
      </c>
      <c r="L9" s="13">
        <v>45747</v>
      </c>
      <c r="M9" s="19" t="str">
        <f>_xlfn.DISPIMG("ID_728386144E7B41608BC479D45FCEFDB3",1)</f>
        <v>=DISPIMG("ID_728386144E7B41608BC479D45FCEFDB3",1)</v>
      </c>
      <c r="N9" s="15" t="str">
        <f>_xlfn.DISPIMG("ID_A0ED52AEFDF0447CA78824B08BA24F88",1)</f>
        <v>=DISPIMG("ID_A0ED52AEFDF0447CA78824B08BA24F88",1)</v>
      </c>
      <c r="O9" s="7"/>
    </row>
    <row r="10" s="2" customFormat="1" ht="120" customHeight="1" spans="1:15">
      <c r="A10" s="6">
        <v>8</v>
      </c>
      <c r="B10" s="7" t="s">
        <v>51</v>
      </c>
      <c r="C10" s="6" t="s">
        <v>52</v>
      </c>
      <c r="D10" s="8" t="s">
        <v>53</v>
      </c>
      <c r="E10" s="6" t="s">
        <v>54</v>
      </c>
      <c r="F10" s="9" t="s">
        <v>55</v>
      </c>
      <c r="G10" s="10">
        <v>45595</v>
      </c>
      <c r="H10" s="11" t="s">
        <v>56</v>
      </c>
      <c r="I10" s="10">
        <v>45635</v>
      </c>
      <c r="J10" s="12" t="s">
        <v>54</v>
      </c>
      <c r="K10" s="11" t="s">
        <v>57</v>
      </c>
      <c r="L10" s="13">
        <v>45744</v>
      </c>
      <c r="M10" s="20" t="str">
        <f>_xlfn.DISPIMG("ID_B99C499CD3A148AC831D87FBC50BDF71",1)</f>
        <v>=DISPIMG("ID_B99C499CD3A148AC831D87FBC50BDF71",1)</v>
      </c>
      <c r="N10" s="15" t="str">
        <f>_xlfn.DISPIMG("ID_4CBB59708B85407C97133EFA4290FB1C",1)</f>
        <v>=DISPIMG("ID_4CBB59708B85407C97133EFA4290FB1C",1)</v>
      </c>
      <c r="O10" s="7"/>
    </row>
    <row r="11" s="2" customFormat="1" ht="120" customHeight="1" spans="1:15">
      <c r="A11" s="6">
        <v>9</v>
      </c>
      <c r="B11" s="7" t="s">
        <v>58</v>
      </c>
      <c r="C11" s="6" t="s">
        <v>52</v>
      </c>
      <c r="D11" s="8" t="s">
        <v>53</v>
      </c>
      <c r="E11" s="6" t="s">
        <v>54</v>
      </c>
      <c r="F11" s="9" t="s">
        <v>59</v>
      </c>
      <c r="G11" s="10">
        <v>45596</v>
      </c>
      <c r="H11" s="11" t="s">
        <v>60</v>
      </c>
      <c r="I11" s="10">
        <v>45637</v>
      </c>
      <c r="J11" s="12" t="s">
        <v>54</v>
      </c>
      <c r="K11" s="11" t="s">
        <v>61</v>
      </c>
      <c r="L11" s="13">
        <v>45744</v>
      </c>
      <c r="M11" s="18" t="str">
        <f>_xlfn.DISPIMG("ID_28CFA4B32D8940B3A008EA22D502FA3E",1)</f>
        <v>=DISPIMG("ID_28CFA4B32D8940B3A008EA22D502FA3E",1)</v>
      </c>
      <c r="N11" s="15" t="str">
        <f>_xlfn.DISPIMG("ID_2A3D2647422147EDB0C2B8722E41698C",1)</f>
        <v>=DISPIMG("ID_2A3D2647422147EDB0C2B8722E41698C",1)</v>
      </c>
      <c r="O11" s="7"/>
    </row>
    <row r="12" s="2" customFormat="1" ht="120" customHeight="1" spans="1:15">
      <c r="A12" s="6">
        <v>10</v>
      </c>
      <c r="B12" s="7" t="s">
        <v>62</v>
      </c>
      <c r="C12" s="6" t="s">
        <v>52</v>
      </c>
      <c r="D12" s="8" t="s">
        <v>53</v>
      </c>
      <c r="E12" s="6" t="s">
        <v>54</v>
      </c>
      <c r="F12" s="9" t="s">
        <v>63</v>
      </c>
      <c r="G12" s="10">
        <v>45595</v>
      </c>
      <c r="H12" s="11" t="s">
        <v>60</v>
      </c>
      <c r="I12" s="10">
        <v>45636</v>
      </c>
      <c r="J12" s="12" t="s">
        <v>54</v>
      </c>
      <c r="K12" s="11" t="s">
        <v>64</v>
      </c>
      <c r="L12" s="13">
        <v>45744</v>
      </c>
      <c r="M12" s="18" t="str">
        <f>_xlfn.DISPIMG("ID_82D0499DFEA34921B98AD3328F6E86A3",1)</f>
        <v>=DISPIMG("ID_82D0499DFEA34921B98AD3328F6E86A3",1)</v>
      </c>
      <c r="N12" s="15" t="str">
        <f>_xlfn.DISPIMG("ID_C60D6EE361644E7AB25210E5A9A46139",1)</f>
        <v>=DISPIMG("ID_C60D6EE361644E7AB25210E5A9A46139",1)</v>
      </c>
      <c r="O12" s="7"/>
    </row>
    <row r="13" s="2" customFormat="1" ht="120" customHeight="1" spans="1:15">
      <c r="A13" s="6">
        <v>11</v>
      </c>
      <c r="B13" s="7" t="s">
        <v>65</v>
      </c>
      <c r="C13" s="6" t="s">
        <v>52</v>
      </c>
      <c r="D13" s="8" t="s">
        <v>53</v>
      </c>
      <c r="E13" s="6" t="s">
        <v>54</v>
      </c>
      <c r="F13" s="9" t="s">
        <v>63</v>
      </c>
      <c r="G13" s="10">
        <v>45594</v>
      </c>
      <c r="H13" s="11" t="s">
        <v>60</v>
      </c>
      <c r="I13" s="10">
        <v>45636</v>
      </c>
      <c r="J13" s="12" t="s">
        <v>54</v>
      </c>
      <c r="K13" s="11" t="s">
        <v>66</v>
      </c>
      <c r="L13" s="13">
        <v>45744</v>
      </c>
      <c r="M13" s="18" t="str">
        <f>_xlfn.DISPIMG("ID_B0209461D62F40F19B23755CFBBB5502",1)</f>
        <v>=DISPIMG("ID_B0209461D62F40F19B23755CFBBB5502",1)</v>
      </c>
      <c r="N13" s="15" t="str">
        <f>_xlfn.DISPIMG("ID_C60D6EE361644E7AB25210E5A9A46139",1)</f>
        <v>=DISPIMG("ID_C60D6EE361644E7AB25210E5A9A46139",1)</v>
      </c>
      <c r="O13" s="7"/>
    </row>
    <row r="14" s="2" customFormat="1" ht="120" customHeight="1" spans="1:15">
      <c r="A14" s="6">
        <v>12</v>
      </c>
      <c r="B14" s="7" t="s">
        <v>67</v>
      </c>
      <c r="C14" s="6" t="s">
        <v>52</v>
      </c>
      <c r="D14" s="8" t="s">
        <v>53</v>
      </c>
      <c r="E14" s="6" t="s">
        <v>54</v>
      </c>
      <c r="F14" s="9" t="s">
        <v>55</v>
      </c>
      <c r="G14" s="10">
        <v>45594</v>
      </c>
      <c r="H14" s="11" t="s">
        <v>68</v>
      </c>
      <c r="I14" s="10">
        <v>45636</v>
      </c>
      <c r="J14" s="12" t="s">
        <v>54</v>
      </c>
      <c r="K14" s="11" t="s">
        <v>57</v>
      </c>
      <c r="L14" s="13">
        <v>45744</v>
      </c>
      <c r="M14" s="14" t="str">
        <f>_xlfn.DISPIMG("ID_DFCFCCB53A474BC9B8CB8B63AD332500",1)</f>
        <v>=DISPIMG("ID_DFCFCCB53A474BC9B8CB8B63AD332500",1)</v>
      </c>
      <c r="N14" s="21" t="str">
        <f t="shared" ref="N14:N19" si="0">_xlfn.DISPIMG("ID_73AF4B7750324EAFB33658EB18C6CADA",1)</f>
        <v>=DISPIMG("ID_73AF4B7750324EAFB33658EB18C6CADA",1)</v>
      </c>
      <c r="O14" s="7"/>
    </row>
    <row r="15" s="2" customFormat="1" ht="120" customHeight="1" spans="1:15">
      <c r="A15" s="6">
        <v>13</v>
      </c>
      <c r="B15" s="7" t="s">
        <v>69</v>
      </c>
      <c r="C15" s="6" t="s">
        <v>52</v>
      </c>
      <c r="D15" s="8" t="s">
        <v>53</v>
      </c>
      <c r="E15" s="6" t="s">
        <v>54</v>
      </c>
      <c r="F15" s="9" t="s">
        <v>55</v>
      </c>
      <c r="G15" s="10">
        <v>45594</v>
      </c>
      <c r="H15" s="11" t="s">
        <v>68</v>
      </c>
      <c r="I15" s="10">
        <v>45636</v>
      </c>
      <c r="J15" s="12" t="s">
        <v>54</v>
      </c>
      <c r="K15" s="11" t="s">
        <v>57</v>
      </c>
      <c r="L15" s="13">
        <v>45744</v>
      </c>
      <c r="M15" s="14" t="str">
        <f>_xlfn.DISPIMG("ID_8994ACFF2C154367BC50922089FA4A9C",1)</f>
        <v>=DISPIMG("ID_8994ACFF2C154367BC50922089FA4A9C",1)</v>
      </c>
      <c r="N15" s="21" t="str">
        <f t="shared" si="0"/>
        <v>=DISPIMG("ID_73AF4B7750324EAFB33658EB18C6CADA",1)</v>
      </c>
      <c r="O15" s="7"/>
    </row>
    <row r="16" s="2" customFormat="1" ht="120" customHeight="1" spans="1:15">
      <c r="A16" s="6">
        <v>14</v>
      </c>
      <c r="B16" s="7" t="s">
        <v>70</v>
      </c>
      <c r="C16" s="6" t="s">
        <v>52</v>
      </c>
      <c r="D16" s="8" t="s">
        <v>53</v>
      </c>
      <c r="E16" s="6" t="s">
        <v>54</v>
      </c>
      <c r="F16" s="9" t="s">
        <v>55</v>
      </c>
      <c r="G16" s="10">
        <v>45596</v>
      </c>
      <c r="H16" s="11" t="s">
        <v>56</v>
      </c>
      <c r="I16" s="10">
        <v>45635</v>
      </c>
      <c r="J16" s="12" t="s">
        <v>54</v>
      </c>
      <c r="K16" s="11" t="s">
        <v>57</v>
      </c>
      <c r="L16" s="13">
        <v>45744</v>
      </c>
      <c r="M16" s="20" t="str">
        <f t="shared" ref="M16:M22" si="1">_xlfn.DISPIMG("ID_0BD56358E2F04D32833D372CA9607DD8",1)</f>
        <v>=DISPIMG("ID_0BD56358E2F04D32833D372CA9607DD8",1)</v>
      </c>
      <c r="N16" s="21" t="str">
        <f t="shared" ref="N16:N22" si="2">_xlfn.DISPIMG("ID_7DB129CF9DF444508B425CD73B6A13CE",1)</f>
        <v>=DISPIMG("ID_7DB129CF9DF444508B425CD73B6A13CE",1)</v>
      </c>
      <c r="O16" s="7"/>
    </row>
    <row r="17" s="2" customFormat="1" ht="120" customHeight="1" spans="1:15">
      <c r="A17" s="6">
        <v>15</v>
      </c>
      <c r="B17" s="7" t="s">
        <v>71</v>
      </c>
      <c r="C17" s="6" t="s">
        <v>52</v>
      </c>
      <c r="D17" s="8" t="s">
        <v>53</v>
      </c>
      <c r="E17" s="6" t="s">
        <v>54</v>
      </c>
      <c r="F17" s="9" t="s">
        <v>72</v>
      </c>
      <c r="G17" s="10">
        <v>45595</v>
      </c>
      <c r="H17" s="11" t="s">
        <v>73</v>
      </c>
      <c r="I17" s="10">
        <v>45635</v>
      </c>
      <c r="J17" s="12" t="s">
        <v>54</v>
      </c>
      <c r="K17" s="11" t="s">
        <v>31</v>
      </c>
      <c r="L17" s="13">
        <v>45744</v>
      </c>
      <c r="M17" s="22" t="str">
        <f t="shared" si="1"/>
        <v>=DISPIMG("ID_0BD56358E2F04D32833D372CA9607DD8",1)</v>
      </c>
      <c r="N17" s="21" t="str">
        <f t="shared" si="2"/>
        <v>=DISPIMG("ID_7DB129CF9DF444508B425CD73B6A13CE",1)</v>
      </c>
      <c r="O17" s="7"/>
    </row>
    <row r="18" s="2" customFormat="1" ht="120" customHeight="1" spans="1:15">
      <c r="A18" s="6">
        <v>16</v>
      </c>
      <c r="B18" s="7" t="s">
        <v>74</v>
      </c>
      <c r="C18" s="6" t="s">
        <v>52</v>
      </c>
      <c r="D18" s="8" t="s">
        <v>53</v>
      </c>
      <c r="E18" s="6" t="s">
        <v>54</v>
      </c>
      <c r="F18" s="9" t="s">
        <v>55</v>
      </c>
      <c r="G18" s="10">
        <v>45596</v>
      </c>
      <c r="H18" s="11" t="s">
        <v>73</v>
      </c>
      <c r="I18" s="10">
        <v>45637</v>
      </c>
      <c r="J18" s="12" t="s">
        <v>54</v>
      </c>
      <c r="K18" s="11" t="s">
        <v>57</v>
      </c>
      <c r="L18" s="13">
        <v>45744</v>
      </c>
      <c r="M18" s="14" t="str">
        <f>_xlfn.DISPIMG("ID_19C534C6038A485F9A6F24345229E1E8",1)</f>
        <v>=DISPIMG("ID_19C534C6038A485F9A6F24345229E1E8",1)</v>
      </c>
      <c r="N18" s="21" t="str">
        <f t="shared" si="0"/>
        <v>=DISPIMG("ID_73AF4B7750324EAFB33658EB18C6CADA",1)</v>
      </c>
      <c r="O18" s="7"/>
    </row>
    <row r="19" s="2" customFormat="1" ht="120" customHeight="1" spans="1:15">
      <c r="A19" s="6">
        <v>17</v>
      </c>
      <c r="B19" s="7" t="s">
        <v>75</v>
      </c>
      <c r="C19" s="6" t="s">
        <v>52</v>
      </c>
      <c r="D19" s="8" t="s">
        <v>53</v>
      </c>
      <c r="E19" s="6" t="s">
        <v>54</v>
      </c>
      <c r="F19" s="9" t="s">
        <v>55</v>
      </c>
      <c r="G19" s="10">
        <v>45594</v>
      </c>
      <c r="H19" s="11" t="s">
        <v>73</v>
      </c>
      <c r="I19" s="10">
        <v>45636</v>
      </c>
      <c r="J19" s="12" t="s">
        <v>54</v>
      </c>
      <c r="K19" s="11" t="s">
        <v>57</v>
      </c>
      <c r="L19" s="13">
        <v>45744</v>
      </c>
      <c r="M19" s="14" t="str">
        <f>_xlfn.DISPIMG("ID_BFE120D63C1F49C58B10B2FECCB291F6",1)</f>
        <v>=DISPIMG("ID_BFE120D63C1F49C58B10B2FECCB291F6",1)</v>
      </c>
      <c r="N19" s="21" t="str">
        <f t="shared" si="0"/>
        <v>=DISPIMG("ID_73AF4B7750324EAFB33658EB18C6CADA",1)</v>
      </c>
      <c r="O19" s="7"/>
    </row>
    <row r="20" s="2" customFormat="1" ht="120" customHeight="1" spans="1:15">
      <c r="A20" s="6">
        <v>18</v>
      </c>
      <c r="B20" s="7" t="s">
        <v>76</v>
      </c>
      <c r="C20" s="6" t="s">
        <v>52</v>
      </c>
      <c r="D20" s="8" t="s">
        <v>53</v>
      </c>
      <c r="E20" s="6" t="s">
        <v>54</v>
      </c>
      <c r="F20" s="9" t="s">
        <v>55</v>
      </c>
      <c r="G20" s="10">
        <v>45596</v>
      </c>
      <c r="H20" s="11" t="s">
        <v>68</v>
      </c>
      <c r="I20" s="10">
        <v>45635</v>
      </c>
      <c r="J20" s="12" t="s">
        <v>54</v>
      </c>
      <c r="K20" s="11" t="s">
        <v>64</v>
      </c>
      <c r="L20" s="13">
        <v>45744</v>
      </c>
      <c r="M20" s="20" t="str">
        <f t="shared" si="1"/>
        <v>=DISPIMG("ID_0BD56358E2F04D32833D372CA9607DD8",1)</v>
      </c>
      <c r="N20" s="21" t="str">
        <f t="shared" si="2"/>
        <v>=DISPIMG("ID_7DB129CF9DF444508B425CD73B6A13CE",1)</v>
      </c>
      <c r="O20" s="7"/>
    </row>
    <row r="21" s="2" customFormat="1" ht="120" customHeight="1" spans="1:15">
      <c r="A21" s="6">
        <v>19</v>
      </c>
      <c r="B21" s="7" t="s">
        <v>77</v>
      </c>
      <c r="C21" s="6" t="s">
        <v>52</v>
      </c>
      <c r="D21" s="8" t="s">
        <v>53</v>
      </c>
      <c r="E21" s="6" t="s">
        <v>54</v>
      </c>
      <c r="F21" s="9" t="s">
        <v>55</v>
      </c>
      <c r="G21" s="10">
        <v>45595</v>
      </c>
      <c r="H21" s="11" t="s">
        <v>68</v>
      </c>
      <c r="I21" s="10">
        <v>45635</v>
      </c>
      <c r="J21" s="12" t="s">
        <v>54</v>
      </c>
      <c r="K21" s="11" t="s">
        <v>64</v>
      </c>
      <c r="L21" s="13">
        <v>45744</v>
      </c>
      <c r="M21" s="20" t="str">
        <f t="shared" si="1"/>
        <v>=DISPIMG("ID_0BD56358E2F04D32833D372CA9607DD8",1)</v>
      </c>
      <c r="N21" s="21" t="str">
        <f t="shared" si="2"/>
        <v>=DISPIMG("ID_7DB129CF9DF444508B425CD73B6A13CE",1)</v>
      </c>
      <c r="O21" s="7"/>
    </row>
    <row r="22" s="2" customFormat="1" ht="120" customHeight="1" spans="1:15">
      <c r="A22" s="6">
        <v>20</v>
      </c>
      <c r="B22" s="7" t="s">
        <v>78</v>
      </c>
      <c r="C22" s="6" t="s">
        <v>52</v>
      </c>
      <c r="D22" s="8" t="s">
        <v>53</v>
      </c>
      <c r="E22" s="6" t="s">
        <v>54</v>
      </c>
      <c r="F22" s="9" t="s">
        <v>55</v>
      </c>
      <c r="G22" s="10">
        <v>45596</v>
      </c>
      <c r="H22" s="11" t="s">
        <v>68</v>
      </c>
      <c r="I22" s="10">
        <v>45635</v>
      </c>
      <c r="J22" s="12" t="s">
        <v>54</v>
      </c>
      <c r="K22" s="11" t="s">
        <v>64</v>
      </c>
      <c r="L22" s="13">
        <v>45744</v>
      </c>
      <c r="M22" s="20" t="str">
        <f t="shared" si="1"/>
        <v>=DISPIMG("ID_0BD56358E2F04D32833D372CA9607DD8",1)</v>
      </c>
      <c r="N22" s="21" t="str">
        <f t="shared" si="2"/>
        <v>=DISPIMG("ID_7DB129CF9DF444508B425CD73B6A13CE",1)</v>
      </c>
      <c r="O22" s="7"/>
    </row>
    <row r="23" s="2" customFormat="1" ht="120" customHeight="1" spans="1:15">
      <c r="A23" s="6">
        <v>21</v>
      </c>
      <c r="B23" s="7" t="s">
        <v>79</v>
      </c>
      <c r="C23" s="6" t="s">
        <v>52</v>
      </c>
      <c r="D23" s="8" t="s">
        <v>53</v>
      </c>
      <c r="E23" s="6" t="s">
        <v>54</v>
      </c>
      <c r="F23" s="9" t="s">
        <v>55</v>
      </c>
      <c r="G23" s="10">
        <v>45594</v>
      </c>
      <c r="H23" s="11" t="s">
        <v>68</v>
      </c>
      <c r="I23" s="10">
        <v>45636</v>
      </c>
      <c r="J23" s="12" t="s">
        <v>54</v>
      </c>
      <c r="K23" s="11" t="s">
        <v>57</v>
      </c>
      <c r="L23" s="13">
        <v>45744</v>
      </c>
      <c r="M23" s="14" t="str">
        <f>_xlfn.DISPIMG("ID_E0E74D64F2EE4D1EA40B9B8914E8BD36",1)</f>
        <v>=DISPIMG("ID_E0E74D64F2EE4D1EA40B9B8914E8BD36",1)</v>
      </c>
      <c r="N23" s="21" t="str">
        <f>_xlfn.DISPIMG("ID_73AF4B7750324EAFB33658EB18C6CADA",1)</f>
        <v>=DISPIMG("ID_73AF4B7750324EAFB33658EB18C6CADA",1)</v>
      </c>
      <c r="O23" s="7"/>
    </row>
    <row r="24" s="2" customFormat="1" ht="120" customHeight="1" spans="1:15">
      <c r="A24" s="6">
        <v>22</v>
      </c>
      <c r="B24" s="7" t="s">
        <v>80</v>
      </c>
      <c r="C24" s="6" t="s">
        <v>52</v>
      </c>
      <c r="D24" s="8" t="s">
        <v>53</v>
      </c>
      <c r="E24" s="6" t="s">
        <v>54</v>
      </c>
      <c r="F24" s="9" t="s">
        <v>55</v>
      </c>
      <c r="G24" s="10">
        <v>45596</v>
      </c>
      <c r="H24" s="11" t="s">
        <v>68</v>
      </c>
      <c r="I24" s="10">
        <v>45637</v>
      </c>
      <c r="J24" s="12" t="s">
        <v>54</v>
      </c>
      <c r="K24" s="11" t="s">
        <v>64</v>
      </c>
      <c r="L24" s="13">
        <v>45744</v>
      </c>
      <c r="M24" s="14" t="str">
        <f>_xlfn.DISPIMG("ID_7177824AF7074DAEBCCA98DE377B3E43",1)</f>
        <v>=DISPIMG("ID_7177824AF7074DAEBCCA98DE377B3E43",1)</v>
      </c>
      <c r="N24" s="21" t="str">
        <f>_xlfn.DISPIMG("ID_73AF4B7750324EAFB33658EB18C6CADA",1)</f>
        <v>=DISPIMG("ID_73AF4B7750324EAFB33658EB18C6CADA",1)</v>
      </c>
      <c r="O24" s="7"/>
    </row>
  </sheetData>
  <autoFilter xmlns:etc="http://www.wps.cn/officeDocument/2017/etCustomData" ref="A2:O24" etc:filterBottomFollowUsedRange="0">
    <extLst/>
  </autoFilter>
  <mergeCells count="2">
    <mergeCell ref="A1:O1"/>
    <mergeCell ref="M2:N2"/>
  </mergeCells>
  <pageMargins left="0.196527777777778" right="0.156944444444444" top="0.196527777777778" bottom="0.354166666666667" header="0.5" footer="0.196527777777778"/>
  <pageSetup paperSize="9" scale="75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3月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橙子</cp:lastModifiedBy>
  <dcterms:created xsi:type="dcterms:W3CDTF">2006-09-16T00:00:00Z</dcterms:created>
  <dcterms:modified xsi:type="dcterms:W3CDTF">2025-04-17T02:33:59Z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8FFB71771C0141919B83C2CBA17DF1E4</vt:lpwstr>
  </property>
</Properties>
</file>