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375"/>
  </bookViews>
  <sheets>
    <sheet name="4月" sheetId="13" r:id="rId1"/>
  </sheets>
  <definedNames>
    <definedName name="_xlnm._FilterDatabase" localSheetId="0" hidden="1">'4月'!$A$1:$O$29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0" name="ID_59B5C6C6A9D544F29A9041AEF02D617B" descr="20250402105100803-14-134689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16200000">
          <a:off x="4626610" y="20004405"/>
          <a:ext cx="950595" cy="1266825"/>
        </a:xfrm>
        <a:prstGeom prst="rect">
          <a:avLst/>
        </a:prstGeom>
      </xdr:spPr>
    </xdr:pic>
  </etc:cellImage>
  <etc:cellImage>
    <xdr:pic>
      <xdr:nvPicPr>
        <xdr:cNvPr id="12" name="ID_77786B68162B429B9CEB8D6E8CBB30B5" descr="example"/>
        <xdr:cNvPicPr>
          <a:picLocks noChangeAspect="1"/>
        </xdr:cNvPicPr>
      </xdr:nvPicPr>
      <xdr:blipFill>
        <a:blip r:embed="rId2" r:link="rId3"/>
        <a:stretch>
          <a:fillRect/>
        </a:stretch>
      </xdr:blipFill>
      <xdr:spPr>
        <a:xfrm>
          <a:off x="6080125" y="20223480"/>
          <a:ext cx="18288000" cy="1371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4" name="ID_6256691F8C3043F898F5F84EF83E5AB3" descr="20250401134103384-41-139358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rot="16200000">
          <a:off x="5688330" y="604520"/>
          <a:ext cx="7550150" cy="10067925"/>
        </a:xfrm>
        <a:prstGeom prst="rect">
          <a:avLst/>
        </a:prstGeom>
      </xdr:spPr>
    </xdr:pic>
  </etc:cellImage>
  <etc:cellImage>
    <xdr:pic>
      <xdr:nvPicPr>
        <xdr:cNvPr id="35" name="ID_7C78E4D608AE45E38048DBD61A888EAB" descr="IMG_9066.HEIC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124700" y="2070100"/>
          <a:ext cx="7204075" cy="9613265"/>
        </a:xfrm>
        <a:prstGeom prst="rect">
          <a:avLst/>
        </a:prstGeom>
      </xdr:spPr>
    </xdr:pic>
  </etc:cellImage>
  <etc:cellImage>
    <xdr:pic>
      <xdr:nvPicPr>
        <xdr:cNvPr id="81" name="ID_D7A8FA86626E4DFABA1C485B268580EC" descr="IMG_9856.HEIC.JPG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467475" y="30723840"/>
          <a:ext cx="7546975" cy="10058400"/>
        </a:xfrm>
        <a:prstGeom prst="rect">
          <a:avLst/>
        </a:prstGeom>
      </xdr:spPr>
    </xdr:pic>
  </etc:cellImage>
  <etc:cellImage>
    <xdr:pic>
      <xdr:nvPicPr>
        <xdr:cNvPr id="80" name="ID_4A6195626DF64065848CD73BB74D341E" descr="IMG_9863.JPG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930775" y="30600015"/>
          <a:ext cx="10064750" cy="7551420"/>
        </a:xfrm>
        <a:prstGeom prst="rect">
          <a:avLst/>
        </a:prstGeom>
      </xdr:spPr>
    </xdr:pic>
  </etc:cellImage>
  <etc:cellImage>
    <xdr:pic>
      <xdr:nvPicPr>
        <xdr:cNvPr id="78" name="ID_DD94750C211B4899A8DE83A9D26349FB" descr="IMG_9867.JPG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102225" y="29228415"/>
          <a:ext cx="10064750" cy="7551420"/>
        </a:xfrm>
        <a:prstGeom prst="rect">
          <a:avLst/>
        </a:prstGeom>
      </xdr:spPr>
    </xdr:pic>
  </etc:cellImage>
  <etc:cellImage>
    <xdr:pic>
      <xdr:nvPicPr>
        <xdr:cNvPr id="79" name="ID_76320432F5D1408AA5309C6DD73B434A" descr="IMG_9880.HEIC.JPG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610350" y="29771340"/>
          <a:ext cx="7546975" cy="10058400"/>
        </a:xfrm>
        <a:prstGeom prst="rect">
          <a:avLst/>
        </a:prstGeom>
      </xdr:spPr>
    </xdr:pic>
  </etc:cellImage>
  <etc:cellImage>
    <xdr:pic>
      <xdr:nvPicPr>
        <xdr:cNvPr id="95" name="ID_02E32BAC8E9A42DFB7842BD4031372DD" descr="DINGTALK_IM_1692819950.JPG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915150" y="39944040"/>
          <a:ext cx="10061575" cy="7543800"/>
        </a:xfrm>
        <a:prstGeom prst="rect">
          <a:avLst/>
        </a:prstGeom>
      </xdr:spPr>
    </xdr:pic>
  </etc:cellImage>
  <etc:cellImage>
    <xdr:pic>
      <xdr:nvPicPr>
        <xdr:cNvPr id="94" name="ID_D40B376AA4F2415EAF86E30618618415" descr="IMG_20250410_09312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 rot="16200000">
          <a:off x="5780405" y="38377495"/>
          <a:ext cx="7543800" cy="10067925"/>
        </a:xfrm>
        <a:prstGeom prst="rect">
          <a:avLst/>
        </a:prstGeom>
      </xdr:spPr>
    </xdr:pic>
  </etc:cellImage>
  <etc:cellImage>
    <xdr:pic>
      <xdr:nvPicPr>
        <xdr:cNvPr id="346" name="ID_73612D8856DA429EA674FD976DA7FA37" descr="IMG_20250427_13095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934200" y="99670235"/>
          <a:ext cx="7546975" cy="10058400"/>
        </a:xfrm>
        <a:prstGeom prst="rect">
          <a:avLst/>
        </a:prstGeom>
      </xdr:spPr>
    </xdr:pic>
  </etc:cellImage>
  <etc:cellImage>
    <xdr:pic>
      <xdr:nvPicPr>
        <xdr:cNvPr id="345" name="ID_E43F113B2FE04D4B9BC53DBE159B7099" descr="20250427133127939-40-124253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845050" y="99460685"/>
          <a:ext cx="10064750" cy="7543800"/>
        </a:xfrm>
        <a:prstGeom prst="rect">
          <a:avLst/>
        </a:prstGeom>
      </xdr:spPr>
    </xdr:pic>
  </etc:cellImage>
  <etc:cellImage>
    <xdr:pic>
      <xdr:nvPicPr>
        <xdr:cNvPr id="38" name="ID_3BE3E802376848CA84B7415947CC0830" descr="1000060283.jpg"/>
        <xdr:cNvPicPr>
          <a:picLocks noChangeAspect="1"/>
        </xdr:cNvPicPr>
      </xdr:nvPicPr>
      <xdr:blipFill>
        <a:blip r:embed="rId14" r:link="rId3"/>
        <a:stretch>
          <a:fillRect/>
        </a:stretch>
      </xdr:blipFill>
      <xdr:spPr>
        <a:xfrm>
          <a:off x="7962900" y="10467975"/>
          <a:ext cx="10287000" cy="1371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9" name="ID_C167222774CC493DA47A95606EF5BC25" descr="example"/>
        <xdr:cNvPicPr>
          <a:picLocks noChangeAspect="1"/>
        </xdr:cNvPicPr>
      </xdr:nvPicPr>
      <xdr:blipFill>
        <a:blip r:embed="rId15" r:link="rId3"/>
        <a:stretch>
          <a:fillRect/>
        </a:stretch>
      </xdr:blipFill>
      <xdr:spPr>
        <a:xfrm>
          <a:off x="9707880" y="10479405"/>
          <a:ext cx="13716000" cy="10287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4" name="ID_C2CA03918B7C45E49D6C0FE5B6907F44" descr="20250414111206259-99-104193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168900" y="11349990"/>
          <a:ext cx="10064750" cy="7549515"/>
        </a:xfrm>
        <a:prstGeom prst="rect">
          <a:avLst/>
        </a:prstGeom>
      </xdr:spPr>
    </xdr:pic>
  </etc:cellImage>
  <etc:cellImage>
    <xdr:pic>
      <xdr:nvPicPr>
        <xdr:cNvPr id="145" name="ID_E96BCE76C064432D9E2787405894DA1D" descr="IMG_20250414_09240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524625" y="11188065"/>
          <a:ext cx="10061575" cy="7543800"/>
        </a:xfrm>
        <a:prstGeom prst="rect">
          <a:avLst/>
        </a:prstGeom>
      </xdr:spPr>
    </xdr:pic>
  </etc:cellImage>
  <etc:cellImage>
    <xdr:pic>
      <xdr:nvPicPr>
        <xdr:cNvPr id="98" name="ID_C970D2D93EDE483B973C5E6112C61E00" descr="lQDPKHo-HGZpGHfNEODNDKiwR_a3mwtcCfYH4QGAn3OkAA_3240_43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rot="16200000">
          <a:off x="5904230" y="31900495"/>
          <a:ext cx="7556500" cy="10054590"/>
        </a:xfrm>
        <a:prstGeom prst="rect">
          <a:avLst/>
        </a:prstGeom>
      </xdr:spPr>
    </xdr:pic>
  </etc:cellImage>
  <etc:cellImage>
    <xdr:pic>
      <xdr:nvPicPr>
        <xdr:cNvPr id="176" name="ID_3575C0243FC0469A8E07FE9EE1DA5AA0" descr="IMG_20250416_14083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724650" y="33581340"/>
          <a:ext cx="10061575" cy="10058400"/>
        </a:xfrm>
        <a:prstGeom prst="rect">
          <a:avLst/>
        </a:prstGeom>
      </xdr:spPr>
    </xdr:pic>
  </etc:cellImage>
  <etc:cellImage>
    <xdr:pic>
      <xdr:nvPicPr>
        <xdr:cNvPr id="228" name="ID_3CB92E2C16D645EA8CCD08E446A25ECD" descr="43151ed7cf9e49fdb348f852c7b8855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635500" y="22760940"/>
          <a:ext cx="6864350" cy="5153025"/>
        </a:xfrm>
        <a:prstGeom prst="rect">
          <a:avLst/>
        </a:prstGeom>
      </xdr:spPr>
    </xdr:pic>
  </etc:cellImage>
  <etc:cellImage>
    <xdr:pic>
      <xdr:nvPicPr>
        <xdr:cNvPr id="229" name="ID_2B72B6014721490F80EBD5C43C8A938C" descr="08c8a8516de648d2958e2c21ff15d40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486525" y="23094315"/>
          <a:ext cx="5146675" cy="6858000"/>
        </a:xfrm>
        <a:prstGeom prst="rect">
          <a:avLst/>
        </a:prstGeom>
      </xdr:spPr>
    </xdr:pic>
  </etc:cellImage>
  <etc:cellImage>
    <xdr:pic>
      <xdr:nvPicPr>
        <xdr:cNvPr id="285" name="ID_15748D7AAC364D1AA51AE7B3B8DE8FAB" descr="20250424082841287-11-139064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845050" y="57993915"/>
          <a:ext cx="10064750" cy="7543800"/>
        </a:xfrm>
        <a:prstGeom prst="rect">
          <a:avLst/>
        </a:prstGeom>
      </xdr:spPr>
    </xdr:pic>
  </etc:cellImage>
  <etc:cellImage>
    <xdr:pic>
      <xdr:nvPicPr>
        <xdr:cNvPr id="286" name="ID_3B049BA86E6F418BBB548EB0DFCA7AC7" descr="IMG_6338.HEIC.JPG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762750" y="57927240"/>
          <a:ext cx="10061575" cy="7541260"/>
        </a:xfrm>
        <a:prstGeom prst="rect">
          <a:avLst/>
        </a:prstGeom>
      </xdr:spPr>
    </xdr:pic>
  </etc:cellImage>
  <etc:cellImage>
    <xdr:pic>
      <xdr:nvPicPr>
        <xdr:cNvPr id="284" name="ID_77037A1637004DA79501312D7367579A" descr="IMG_6375.HEIC.JPG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762750" y="56688990"/>
          <a:ext cx="10061575" cy="7541260"/>
        </a:xfrm>
        <a:prstGeom prst="rect">
          <a:avLst/>
        </a:prstGeom>
      </xdr:spPr>
    </xdr:pic>
  </etc:cellImage>
  <etc:cellImage>
    <xdr:pic>
      <xdr:nvPicPr>
        <xdr:cNvPr id="283" name="ID_5E7F8E6BA4E2418AB0BBB62CE33BE69D" descr="20250424105807618-76-84940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673600" y="56488965"/>
          <a:ext cx="10064750" cy="7543800"/>
        </a:xfrm>
        <a:prstGeom prst="rect">
          <a:avLst/>
        </a:prstGeom>
      </xdr:spPr>
    </xdr:pic>
  </etc:cellImage>
  <etc:cellImage>
    <xdr:pic>
      <xdr:nvPicPr>
        <xdr:cNvPr id="326" name="ID_AE8FE34A44F849EBB082A68F4FACF06F" descr="IMG_0524.HEIC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743700" y="89335610"/>
          <a:ext cx="10061575" cy="7543800"/>
        </a:xfrm>
        <a:prstGeom prst="rect">
          <a:avLst/>
        </a:prstGeom>
      </xdr:spPr>
    </xdr:pic>
  </etc:cellImage>
  <etc:cellImage>
    <xdr:pic>
      <xdr:nvPicPr>
        <xdr:cNvPr id="325" name="ID_25A138164B224E5F94B107108DF70960" descr="IMG_053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4902200" y="89354660"/>
          <a:ext cx="10064750" cy="7543800"/>
        </a:xfrm>
        <a:prstGeom prst="rect">
          <a:avLst/>
        </a:prstGeom>
      </xdr:spPr>
    </xdr:pic>
  </etc:cellImage>
  <etc:cellImage>
    <xdr:pic>
      <xdr:nvPicPr>
        <xdr:cNvPr id="341" name="ID_D8F4DD54941B41BB944F4798B7A13E0B" descr="IMG_9416.HEIC.JPG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496050" y="96850835"/>
          <a:ext cx="10061575" cy="7539355"/>
        </a:xfrm>
        <a:prstGeom prst="rect">
          <a:avLst/>
        </a:prstGeom>
      </xdr:spPr>
    </xdr:pic>
  </etc:cellImage>
  <etc:cellImage>
    <xdr:pic>
      <xdr:nvPicPr>
        <xdr:cNvPr id="340" name="ID_715887377D024E1D92A9F157F0C6D2C8" descr="IMG_20250427_12171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 rot="16200000">
          <a:off x="5923280" y="95655765"/>
          <a:ext cx="7543800" cy="10067925"/>
        </a:xfrm>
        <a:prstGeom prst="rect">
          <a:avLst/>
        </a:prstGeom>
      </xdr:spPr>
    </xdr:pic>
  </etc:cellImage>
  <etc:cellImage>
    <xdr:pic>
      <xdr:nvPicPr>
        <xdr:cNvPr id="53" name="ID_A5A9533DDC544D26820E52F770A4ECFD" descr="1000108732.jpg"/>
        <xdr:cNvPicPr>
          <a:picLocks noChangeAspect="1"/>
        </xdr:cNvPicPr>
      </xdr:nvPicPr>
      <xdr:blipFill>
        <a:blip r:embed="rId30" r:link="rId3"/>
        <a:stretch>
          <a:fillRect/>
        </a:stretch>
      </xdr:blipFill>
      <xdr:spPr>
        <a:xfrm rot="16200000">
          <a:off x="10226040" y="20481290"/>
          <a:ext cx="13683615" cy="183286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4" name="ID_DF0A254029A44B8980F29C2AAAAA74D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9337040" y="22491700"/>
          <a:ext cx="3962400" cy="3009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6" name="ID_76A1770EBB84457F9DFE4204E81D08D4" descr="20250423082156636-37-107289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997450" y="33352740"/>
          <a:ext cx="10064750" cy="7549515"/>
        </a:xfrm>
        <a:prstGeom prst="rect">
          <a:avLst/>
        </a:prstGeom>
      </xdr:spPr>
    </xdr:pic>
  </etc:cellImage>
  <etc:cellImage>
    <xdr:pic>
      <xdr:nvPicPr>
        <xdr:cNvPr id="247" name="ID_F57DADE7136044A78F84AE5A6DB87B4B" descr="46myaa0z0t3wq2gcphlxrz6cb_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 rot="5400000">
          <a:off x="5618480" y="34262695"/>
          <a:ext cx="10067925" cy="7537450"/>
        </a:xfrm>
        <a:prstGeom prst="rect">
          <a:avLst/>
        </a:prstGeom>
      </xdr:spPr>
    </xdr:pic>
  </etc:cellImage>
  <etc:cellImage>
    <xdr:pic>
      <xdr:nvPicPr>
        <xdr:cNvPr id="239" name="ID_EE2ABAFFF04D4F8EB0812697CEB095D2" descr="MEITU_20250422_14375441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959350" y="28218765"/>
          <a:ext cx="10064750" cy="7549515"/>
        </a:xfrm>
        <a:prstGeom prst="rect">
          <a:avLst/>
        </a:prstGeom>
      </xdr:spPr>
    </xdr:pic>
  </etc:cellImage>
  <etc:cellImage>
    <xdr:pic>
      <xdr:nvPicPr>
        <xdr:cNvPr id="238" name="ID_57993BD7B38E409F87973792B70AFE1B" descr="1p9ejoraru5k76eyt5vgen13u_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 rot="5400000">
          <a:off x="5427980" y="29185870"/>
          <a:ext cx="10071100" cy="7534275"/>
        </a:xfrm>
        <a:prstGeom prst="rect">
          <a:avLst/>
        </a:prstGeom>
      </xdr:spPr>
    </xdr:pic>
  </etc:cellImage>
  <etc:cellImage>
    <xdr:pic>
      <xdr:nvPicPr>
        <xdr:cNvPr id="202" name="ID_B0ADE9F594244DC8BBBB0D673283D30A" descr="84ed2464fc96493681ffb15c4307a1b3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591300" y="2012950"/>
          <a:ext cx="5146675" cy="6870065"/>
        </a:xfrm>
        <a:prstGeom prst="rect">
          <a:avLst/>
        </a:prstGeom>
      </xdr:spPr>
    </xdr:pic>
  </etc:cellImage>
  <etc:cellImage>
    <xdr:pic>
      <xdr:nvPicPr>
        <xdr:cNvPr id="201" name="ID_C58D6FDA802B49428651A9CE3501A7D6" descr="20250421110811997-98-108428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 rot="16200000">
          <a:off x="4563110" y="1289050"/>
          <a:ext cx="1078230" cy="1438275"/>
        </a:xfrm>
        <a:prstGeom prst="rect">
          <a:avLst/>
        </a:prstGeom>
      </xdr:spPr>
    </xdr:pic>
  </etc:cellImage>
  <etc:cellImage>
    <xdr:pic>
      <xdr:nvPicPr>
        <xdr:cNvPr id="311" name="ID_FB957306ED25495B91ABBF2939FEDF2E" descr="IMG_20250425_08381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429375" y="77358240"/>
          <a:ext cx="10061575" cy="7543800"/>
        </a:xfrm>
        <a:prstGeom prst="rect">
          <a:avLst/>
        </a:prstGeom>
      </xdr:spPr>
    </xdr:pic>
  </etc:cellImage>
  <etc:cellImage>
    <xdr:pic>
      <xdr:nvPicPr>
        <xdr:cNvPr id="310" name="ID_18C7153798CF4271AF8D032E1DDCC5C0" descr="20250425083416455-86-1219321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845050" y="77377290"/>
          <a:ext cx="10064750" cy="7543800"/>
        </a:xfrm>
        <a:prstGeom prst="rect">
          <a:avLst/>
        </a:prstGeom>
      </xdr:spPr>
    </xdr:pic>
  </etc:cellImage>
  <etc:cellImage>
    <xdr:pic>
      <xdr:nvPicPr>
        <xdr:cNvPr id="349" name="ID_7A26ACA13B584012A59DFAB7FEF25621" descr="IMG_945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 rot="16200000">
          <a:off x="5589905" y="100751640"/>
          <a:ext cx="7543800" cy="10067925"/>
        </a:xfrm>
        <a:prstGeom prst="rect">
          <a:avLst/>
        </a:prstGeom>
      </xdr:spPr>
    </xdr:pic>
  </etc:cellImage>
  <etc:cellImage>
    <xdr:pic>
      <xdr:nvPicPr>
        <xdr:cNvPr id="350" name="ID_D8429499F6C74C67A42375D597AD6805" descr="IMG_20250428_10023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562725" y="102384860"/>
          <a:ext cx="7546975" cy="10058400"/>
        </a:xfrm>
        <a:prstGeom prst="rect">
          <a:avLst/>
        </a:prstGeom>
      </xdr:spPr>
    </xdr:pic>
  </etc:cellImage>
  <etc:cellImage>
    <xdr:pic>
      <xdr:nvPicPr>
        <xdr:cNvPr id="107" name="ID_F3DF4CF7234745648FC3FC0AF2E4E1FA" descr="IMG_0069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140325" y="47821215"/>
          <a:ext cx="10064750" cy="7543800"/>
        </a:xfrm>
        <a:prstGeom prst="rect">
          <a:avLst/>
        </a:prstGeom>
      </xdr:spPr>
    </xdr:pic>
  </etc:cellImage>
  <etc:cellImage>
    <xdr:pic>
      <xdr:nvPicPr>
        <xdr:cNvPr id="108" name="ID_54A492D527414954B5A76A58A74DB89C" descr="kb3x7fy1q0y2fwbwn7rtjp6o_0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 rot="5400000">
          <a:off x="5332730" y="48445420"/>
          <a:ext cx="10067925" cy="7537450"/>
        </a:xfrm>
        <a:prstGeom prst="rect">
          <a:avLst/>
        </a:prstGeom>
      </xdr:spPr>
    </xdr:pic>
  </etc:cellImage>
  <etc:cellImage>
    <xdr:pic>
      <xdr:nvPicPr>
        <xdr:cNvPr id="57" name="ID_70B5CE0B446641D9980C66C02FDA4C3E" descr="IMG_0481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460105" y="33808035"/>
          <a:ext cx="7557770" cy="10088245"/>
        </a:xfrm>
        <a:prstGeom prst="rect">
          <a:avLst/>
        </a:prstGeom>
      </xdr:spPr>
    </xdr:pic>
  </etc:cellImage>
  <etc:cellImage>
    <xdr:pic>
      <xdr:nvPicPr>
        <xdr:cNvPr id="58" name="ID_BF433B1AA423444AA3C7F9925C1F7C68" descr="46F847BD-9849-4F6B-9397-52F5D362E93F-54021-000008083966790C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682480" y="33931225"/>
          <a:ext cx="7558405" cy="10088245"/>
        </a:xfrm>
        <a:prstGeom prst="rect">
          <a:avLst/>
        </a:prstGeom>
      </xdr:spPr>
    </xdr:pic>
  </etc:cellImage>
  <etc:cellImage>
    <xdr:pic>
      <xdr:nvPicPr>
        <xdr:cNvPr id="308" name="ID_91851CCCA44F46CC9CBE1EAFAF093570" descr="20250425082608666-97-1109205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054600" y="76043790"/>
          <a:ext cx="10064750" cy="7543800"/>
        </a:xfrm>
        <a:prstGeom prst="rect">
          <a:avLst/>
        </a:prstGeom>
      </xdr:spPr>
    </xdr:pic>
  </etc:cellImage>
  <etc:cellImage>
    <xdr:pic>
      <xdr:nvPicPr>
        <xdr:cNvPr id="309" name="ID_A61F9EEB010442AA8B774B327D7B356F" descr="download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581775" y="76091415"/>
          <a:ext cx="10061575" cy="7543800"/>
        </a:xfrm>
        <a:prstGeom prst="rect">
          <a:avLst/>
        </a:prstGeom>
      </xdr:spPr>
    </xdr:pic>
  </etc:cellImage>
  <etc:cellImage>
    <xdr:pic>
      <xdr:nvPicPr>
        <xdr:cNvPr id="237" name="ID_0BFD9F1FD2E244B4A9E5142FF0A30BF4" descr="IMG_0391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 rot="16200000">
          <a:off x="4626610" y="26275665"/>
          <a:ext cx="950595" cy="1266825"/>
        </a:xfrm>
        <a:prstGeom prst="rect">
          <a:avLst/>
        </a:prstGeom>
      </xdr:spPr>
    </xdr:pic>
  </etc:cellImage>
  <etc:cellImage>
    <xdr:pic>
      <xdr:nvPicPr>
        <xdr:cNvPr id="235" name="ID_0AE2932707D3436BA93CD822173E2D3F" descr="IMG_0377.HEIC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667500" y="26904315"/>
          <a:ext cx="10061575" cy="7543800"/>
        </a:xfrm>
        <a:prstGeom prst="rect">
          <a:avLst/>
        </a:prstGeom>
      </xdr:spPr>
    </xdr:pic>
  </etc:cellImage>
  <etc:cellImage>
    <xdr:pic>
      <xdr:nvPicPr>
        <xdr:cNvPr id="255" name="ID_0E6A904DD6F8497D908FCEEC2EE0EB82" descr="IMG_0419.HEIC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105650" y="38620065"/>
          <a:ext cx="10061575" cy="7543800"/>
        </a:xfrm>
        <a:prstGeom prst="rect">
          <a:avLst/>
        </a:prstGeom>
      </xdr:spPr>
    </xdr:pic>
  </etc:cellImage>
  <etc:cellImage>
    <xdr:pic>
      <xdr:nvPicPr>
        <xdr:cNvPr id="254" name="ID_B1A00AFE161342C488C815D5BC99E207" descr="IMG_0430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5302250" y="38658165"/>
          <a:ext cx="10064750" cy="7543800"/>
        </a:xfrm>
        <a:prstGeom prst="rect">
          <a:avLst/>
        </a:prstGeom>
      </xdr:spPr>
    </xdr:pic>
  </etc:cellImage>
  <etc:cellImage>
    <xdr:pic>
      <xdr:nvPicPr>
        <xdr:cNvPr id="251" name="ID_B504D056F71B441E8B0B4308442EE441" descr="lQDPM4m2eVbu0fPNB4DNBaCwNXzvdR8_F70H6ziUNuB0Aw_1440_192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6953250" y="35781615"/>
          <a:ext cx="7546975" cy="10058400"/>
        </a:xfrm>
        <a:prstGeom prst="rect">
          <a:avLst/>
        </a:prstGeom>
      </xdr:spPr>
    </xdr:pic>
  </etc:cellImage>
  <etc:cellImage>
    <xdr:pic>
      <xdr:nvPicPr>
        <xdr:cNvPr id="250" name="ID_4229913F41104589B648773431D40FED" descr="lQDPM5V45sUjsfPNBQDNA8CwLk0nT-p3bIoH6ziUNuB0Ag_960_1280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 rot="16200000">
          <a:off x="5770880" y="34729420"/>
          <a:ext cx="7543800" cy="10067925"/>
        </a:xfrm>
        <a:prstGeom prst="rect">
          <a:avLst/>
        </a:prstGeom>
      </xdr:spPr>
    </xdr:pic>
  </etc:cellImage>
  <etc:cellImage>
    <xdr:pic>
      <xdr:nvPicPr>
        <xdr:cNvPr id="198" name="ID_0DF4F5CA1E7543E082E4E1E359528ED1" descr="IMG_20250421_143325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6657975" y="4872990"/>
          <a:ext cx="7546975" cy="10058400"/>
        </a:xfrm>
        <a:prstGeom prst="rect">
          <a:avLst/>
        </a:prstGeom>
      </xdr:spPr>
    </xdr:pic>
  </etc:cellImage>
  <etc:cellImage>
    <xdr:pic>
      <xdr:nvPicPr>
        <xdr:cNvPr id="197" name="ID_0B5202256F3E4A1C888637261B7E9886" descr="20250421172916373-81-1230031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5073650" y="4987290"/>
          <a:ext cx="10064750" cy="75438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<sst xmlns="http://schemas.openxmlformats.org/spreadsheetml/2006/main" count="235" uniqueCount="150">
  <si>
    <t>2025年4月14-30日职业卫生定期检测项目公示表</t>
  </si>
  <si>
    <t>序号</t>
  </si>
  <si>
    <t>报告编号</t>
  </si>
  <si>
    <t>用人单位名称</t>
  </si>
  <si>
    <t>受检地址</t>
  </si>
  <si>
    <t>联系人</t>
  </si>
  <si>
    <t>现场调查
人员</t>
  </si>
  <si>
    <t>调查时间</t>
  </si>
  <si>
    <t>现场采样/
检测人员</t>
  </si>
  <si>
    <t>采样时间</t>
  </si>
  <si>
    <t>用人单位采
样陪同人</t>
  </si>
  <si>
    <t>分析参与人</t>
  </si>
  <si>
    <t>报告签发
时间</t>
  </si>
  <si>
    <t>现场调查、现场采样、现场检测的图像影像</t>
  </si>
  <si>
    <t>备注</t>
  </si>
  <si>
    <t>KDZW250425</t>
  </si>
  <si>
    <t>北方天普纤维素有限公司张家港分公司</t>
  </si>
  <si>
    <t>张家港市凤凰镇凤南路1号</t>
  </si>
  <si>
    <t>杨经理</t>
  </si>
  <si>
    <t>张文清,唐泽田</t>
  </si>
  <si>
    <t>徐旖旎、陶玲琳、周丽</t>
  </si>
  <si>
    <t>KDZW250437</t>
  </si>
  <si>
    <t>汉达精密电子(昆山)有限公司中央大道分厂</t>
  </si>
  <si>
    <t>昆山市综合保税区第二大道269号</t>
  </si>
  <si>
    <t>周晓云</t>
  </si>
  <si>
    <t>KDZW250520</t>
  </si>
  <si>
    <t>苏州舜湖混凝土有限公司</t>
  </si>
  <si>
    <t>苏州市吴江区平望镇联合村（318国道南侧）</t>
  </si>
  <si>
    <t>王芬</t>
  </si>
  <si>
    <t>苏嘉浩,钱亚骜</t>
  </si>
  <si>
    <t>徐旖旎、
程行行、周丽</t>
  </si>
  <si>
    <t>KDZW250248</t>
  </si>
  <si>
    <t>苏州拓亚电子有限公司</t>
  </si>
  <si>
    <t>江苏省苏州市吴江区经济技术开发区东运科技园4#厂房</t>
  </si>
  <si>
    <t>周俊霞</t>
  </si>
  <si>
    <t>王倩、
陶玲琳、周丽</t>
  </si>
  <si>
    <t>KDZW250576</t>
  </si>
  <si>
    <t>宝恩吉(张家港)服帽有限公司</t>
  </si>
  <si>
    <t>张家港市杨舍镇塘市紫荆路18号</t>
  </si>
  <si>
    <t>张元元</t>
  </si>
  <si>
    <t>KDZW250738</t>
  </si>
  <si>
    <t>常熟市金亿腾纺织品有限公司</t>
  </si>
  <si>
    <t>江苏省常熟市古里镇金湖路8号</t>
  </si>
  <si>
    <t>周玉英</t>
  </si>
  <si>
    <t>杨建峰,朱素杰</t>
  </si>
  <si>
    <t>KDZW250156</t>
  </si>
  <si>
    <t>名硕电脑（苏州）有限公司</t>
  </si>
  <si>
    <t>苏州新区金枫路233号</t>
  </si>
  <si>
    <t xml:space="preserve">王梦雅 </t>
  </si>
  <si>
    <t>浦宗浩,何帅</t>
  </si>
  <si>
    <t>/</t>
  </si>
  <si>
    <t>KDZW250556</t>
  </si>
  <si>
    <t>苏州药明检测检验有限责任公司</t>
  </si>
  <si>
    <t>江苏省苏州市吴中区吴中大道北侧</t>
  </si>
  <si>
    <t>刘代琴</t>
  </si>
  <si>
    <t>KDZW250536</t>
  </si>
  <si>
    <t>马赫内托特殊阳极（苏州）有限公司</t>
  </si>
  <si>
    <t>江苏省苏州市工业园区星龙街428号苏春工业坊28幢E单元</t>
  </si>
  <si>
    <t>杨燕</t>
  </si>
  <si>
    <t>浦宗浩,张梦磊</t>
  </si>
  <si>
    <t>KDZW250646</t>
  </si>
  <si>
    <t>常熟市龙腾焊材科技有限公司（实心分厂）</t>
  </si>
  <si>
    <t>江苏省常熟市梅李镇通港工业园周师路18号</t>
  </si>
  <si>
    <t>刘学思</t>
  </si>
  <si>
    <t>苏嘉浩,张云龙</t>
  </si>
  <si>
    <t>KDZW250677</t>
  </si>
  <si>
    <t>苏州先科精密机械有限公司</t>
  </si>
  <si>
    <t>江苏省苏州市园区银胜路136号联排3号厂房</t>
  </si>
  <si>
    <t>蔡娟娟</t>
  </si>
  <si>
    <t>杨建峰,钱亚骜</t>
  </si>
  <si>
    <t>徐旖旎、
孙赛、周丽</t>
  </si>
  <si>
    <t>KDZW250689</t>
  </si>
  <si>
    <t>苏州杉环精密制造有限公司</t>
  </si>
  <si>
    <t>江苏省苏州市工业园区星龙街275号A、B、C</t>
  </si>
  <si>
    <t>王振强</t>
  </si>
  <si>
    <t>2025/4/14、2025/4/24</t>
  </si>
  <si>
    <t>徐旖旎、孙赛、周丽</t>
  </si>
  <si>
    <t>KDZW250724</t>
  </si>
  <si>
    <t>苏州市和悦纺织品有限公司</t>
  </si>
  <si>
    <t>苏州市相城区阳澄湖镇画师湖路13号5号楼2层3层</t>
  </si>
  <si>
    <t>王庆莉</t>
  </si>
  <si>
    <t>徐旖旎、王倩、周丽</t>
  </si>
  <si>
    <t>KDZW250634</t>
  </si>
  <si>
    <t>张家港史帝曼五金制品有限公司</t>
  </si>
  <si>
    <t>张家港大新镇五金开发区新乐路</t>
  </si>
  <si>
    <t>张莹</t>
  </si>
  <si>
    <t>KDZW250713</t>
  </si>
  <si>
    <t>张家港市卓泰机械厂</t>
  </si>
  <si>
    <t>张家港市南丰镇南丰村</t>
  </si>
  <si>
    <t>吴晓峰</t>
  </si>
  <si>
    <t>KDZW250534</t>
  </si>
  <si>
    <t>苏州富美实植物保护剂有限公司</t>
  </si>
  <si>
    <t>苏州工业园区胜浦区界浦路99号</t>
  </si>
  <si>
    <t>李工</t>
  </si>
  <si>
    <t>高杨,张梦磊</t>
  </si>
  <si>
    <t>2025/4/7、2025/4/23</t>
  </si>
  <si>
    <t>KDZW250665</t>
  </si>
  <si>
    <t>苏州海顺包装材料有限公司</t>
  </si>
  <si>
    <t>苏州市吴江区汾湖镇来秀路</t>
  </si>
  <si>
    <t>周琪松</t>
  </si>
  <si>
    <t>KDZW250582</t>
  </si>
  <si>
    <t>欧德克斯机械工业（常熟）有限公司</t>
  </si>
  <si>
    <t>江苏省常熟市高新技术产业开发区庐山路151号</t>
  </si>
  <si>
    <t>黄经理</t>
  </si>
  <si>
    <t>KDZW250648</t>
  </si>
  <si>
    <t>东越厨电(苏州)股份有限公司</t>
  </si>
  <si>
    <t>江苏省吴中经济开发区河东工业园民富路550号</t>
  </si>
  <si>
    <t>曹丁川</t>
  </si>
  <si>
    <t>杨建峰,何帅</t>
  </si>
  <si>
    <t>KDZW250739</t>
  </si>
  <si>
    <t>苏州工业园区木原电器有限公司</t>
  </si>
  <si>
    <t>江苏省苏州市吴中区唯西路102号</t>
  </si>
  <si>
    <t>刘国耀</t>
  </si>
  <si>
    <t>张文清,刘中凯</t>
  </si>
  <si>
    <t>KDZW250544</t>
  </si>
  <si>
    <t>参天制药(中国)有限公司</t>
  </si>
  <si>
    <t>江苏省苏州市工业园区汀兰巷169号</t>
  </si>
  <si>
    <t>吴花</t>
  </si>
  <si>
    <t>李书芹、
左成静、
孙传甫</t>
  </si>
  <si>
    <t>KDZW250736</t>
  </si>
  <si>
    <t>昆山永恒印刷有限公司</t>
  </si>
  <si>
    <t>江苏省昆山市花桥镇仓业路328号1幢二层厂房</t>
  </si>
  <si>
    <t>王华</t>
  </si>
  <si>
    <t>浦宗浩,刘中凯</t>
  </si>
  <si>
    <t>KDZW250590</t>
  </si>
  <si>
    <t>瑞红（苏州）电子化学品股份有限公司</t>
  </si>
  <si>
    <t>江苏省苏州市吴中经济开发区民丰路 501 号</t>
  </si>
  <si>
    <t>华部长</t>
  </si>
  <si>
    <t>张文清,唐泽田、杨建峰,何帅</t>
  </si>
  <si>
    <t>2025-04-22、2025-04-25</t>
  </si>
  <si>
    <t>李书芹、左成静、孙传甫</t>
  </si>
  <si>
    <t>KDZW250566</t>
  </si>
  <si>
    <t>格林莱特实业（苏州）有限公司</t>
  </si>
  <si>
    <t>江苏省太仓市城厢镇北漳泾路76号</t>
  </si>
  <si>
    <t>黄工</t>
  </si>
  <si>
    <t>KDZW250663</t>
  </si>
  <si>
    <t>巴荣机械设备(太仓)有限公司</t>
  </si>
  <si>
    <t>江苏省太仓市城厢镇陈门泾路101号4号厂房</t>
  </si>
  <si>
    <t>陈燕</t>
  </si>
  <si>
    <t>章子豪、叶帮伟、郭骏</t>
  </si>
  <si>
    <t>KDZW250599</t>
  </si>
  <si>
    <t>苏州聚力电机有限公司</t>
  </si>
  <si>
    <t>江苏省苏州市虎丘区通安镇华金路189号</t>
  </si>
  <si>
    <t>吴萌</t>
  </si>
  <si>
    <t>KDZW250681</t>
  </si>
  <si>
    <t>诺博汽车零部件(泰州)有限公司</t>
  </si>
  <si>
    <t>江苏省泰州市高港区通江东路666号-2</t>
  </si>
  <si>
    <t>杨红</t>
  </si>
  <si>
    <t xml:space="preserve">杨建峰,朱素杰
</t>
  </si>
  <si>
    <t>2025/4/21~2025-04-22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</si>
</sst>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9">
    <font>
      <sz val="12"/>
      <color theme="1"/>
      <name val="等线"/>
      <charset val="134"/>
      <scheme val="minor"/>
    </font>
    <font>
      <sz val="11"/>
      <name val="宋体"/>
      <charset val="134"/>
    </font>
    <font>
      <b/>
      <sz val="14"/>
      <name val="宋体"/>
      <charset val="134"/>
    </font>
    <font>
      <b/>
      <sz val="11"/>
      <name val="宋体"/>
      <charset val="134"/>
    </font>
    <font>
      <sz val="11"/>
      <color rgb="FF000000"/>
      <name val="宋体"/>
      <charset val="134"/>
    </font>
    <font>
      <sz val="11"/>
      <color theme="1"/>
      <name val="宋体"/>
      <charset val="134"/>
    </font>
    <font>
      <sz val="10"/>
      <color rgb="FF000000"/>
      <name val="Times New Roman"/>
      <charset val="134"/>
    </font>
    <font>
      <sz val="10"/>
      <color rgb="FF000000"/>
      <name val="宋体"/>
      <charset val="134"/>
    </font>
    <font>
      <sz val="10"/>
      <color theme="1"/>
      <name val="等线"/>
      <charset val="134"/>
      <scheme val="minor"/>
    </font>
    <font>
      <sz val="11"/>
      <color theme="1"/>
      <name val="等线"/>
      <charset val="134"/>
      <scheme val="minor"/>
    </font>
    <font>
      <u/>
      <sz val="10"/>
      <color theme="10"/>
      <name val="等线"/>
      <charset val="134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9" fillId="0" borderId="0" applyFont="0" applyFill="0" applyBorder="0" applyAlignment="0" applyProtection="0">
      <alignment vertical="center"/>
    </xf>
    <xf numFmtId="44" fontId="9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>
      <alignment vertical="center"/>
    </xf>
    <xf numFmtId="41" fontId="9" fillId="0" borderId="0" applyFont="0" applyFill="0" applyBorder="0" applyAlignment="0" applyProtection="0">
      <alignment vertical="center"/>
    </xf>
    <xf numFmtId="42" fontId="9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3" borderId="2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3" applyNumberFormat="0" applyFill="0" applyAlignment="0" applyProtection="0">
      <alignment vertical="center"/>
    </xf>
    <xf numFmtId="0" fontId="16" fillId="0" borderId="3" applyNumberFormat="0" applyFill="0" applyAlignment="0" applyProtection="0">
      <alignment vertical="center"/>
    </xf>
    <xf numFmtId="0" fontId="17" fillId="0" borderId="4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4" borderId="5" applyNumberFormat="0" applyAlignment="0" applyProtection="0">
      <alignment vertical="center"/>
    </xf>
    <xf numFmtId="0" fontId="19" fillId="5" borderId="6" applyNumberFormat="0" applyAlignment="0" applyProtection="0">
      <alignment vertical="center"/>
    </xf>
    <xf numFmtId="0" fontId="20" fillId="5" borderId="5" applyNumberFormat="0" applyAlignment="0" applyProtection="0">
      <alignment vertical="center"/>
    </xf>
    <xf numFmtId="0" fontId="21" fillId="6" borderId="7" applyNumberFormat="0" applyAlignment="0" applyProtection="0">
      <alignment vertical="center"/>
    </xf>
    <xf numFmtId="0" fontId="22" fillId="0" borderId="8" applyNumberFormat="0" applyFill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8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7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8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  <xf numFmtId="0" fontId="27" fillId="33" borderId="0" applyNumberFormat="0" applyBorder="0" applyAlignment="0" applyProtection="0">
      <alignment vertical="center"/>
    </xf>
  </cellStyleXfs>
  <cellXfs count="20">
    <xf numFmtId="0" fontId="0" fillId="0" borderId="0" xfId="0">
      <alignment vertical="center"/>
    </xf>
    <xf numFmtId="0" fontId="1" fillId="0" borderId="0" xfId="0" applyFont="1" applyAlignment="1">
      <alignment vertical="center" wrapText="1"/>
    </xf>
    <xf numFmtId="0" fontId="1" fillId="0" borderId="0" xfId="0" applyFont="1" applyFill="1" applyAlignment="1">
      <alignment vertical="center" wrapText="1"/>
    </xf>
    <xf numFmtId="0" fontId="2" fillId="0" borderId="0" xfId="0" applyFont="1" applyBorder="1" applyAlignment="1">
      <alignment horizontal="center" vertical="center" wrapText="1"/>
    </xf>
    <xf numFmtId="0" fontId="3" fillId="0" borderId="1" xfId="0" applyFont="1" applyBorder="1" applyAlignment="1" applyProtection="1">
      <alignment horizontal="center" vertical="center" wrapText="1"/>
    </xf>
    <xf numFmtId="0" fontId="3" fillId="2" borderId="1" xfId="0" applyFont="1" applyFill="1" applyBorder="1" applyAlignment="1" applyProtection="1">
      <alignment horizontal="center" vertical="center" wrapText="1"/>
    </xf>
    <xf numFmtId="0" fontId="1" fillId="0" borderId="1" xfId="0" applyFont="1" applyFill="1" applyBorder="1" applyAlignment="1" applyProtection="1">
      <alignment horizontal="center" vertical="center" wrapText="1"/>
    </xf>
    <xf numFmtId="0" fontId="1" fillId="2" borderId="1" xfId="0" applyFont="1" applyFill="1" applyBorder="1" applyAlignment="1" applyProtection="1">
      <alignment horizontal="center" vertical="center" wrapText="1"/>
    </xf>
    <xf numFmtId="0" fontId="1" fillId="0" borderId="1" xfId="0" applyFont="1" applyFill="1" applyBorder="1" applyAlignment="1" applyProtection="1">
      <alignment vertical="center" wrapText="1"/>
    </xf>
    <xf numFmtId="0" fontId="4" fillId="0" borderId="1" xfId="0" applyFont="1" applyFill="1" applyBorder="1" applyAlignment="1">
      <alignment horizontal="center" vertical="center" wrapText="1"/>
    </xf>
    <xf numFmtId="14" fontId="5" fillId="0" borderId="1" xfId="0" applyNumberFormat="1" applyFont="1" applyFill="1" applyBorder="1" applyAlignment="1">
      <alignment horizontal="center" vertical="center" wrapText="1"/>
    </xf>
    <xf numFmtId="0" fontId="4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0" fillId="0" borderId="1" xfId="0" applyBorder="1">
      <alignment vertical="center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vertical="center" wrapText="1"/>
    </xf>
    <xf numFmtId="0" fontId="8" fillId="0" borderId="1" xfId="0" applyFont="1" applyBorder="1">
      <alignment vertical="center"/>
    </xf>
    <xf numFmtId="0" fontId="1" fillId="0" borderId="0" xfId="0" applyFont="1" applyAlignment="1" applyProtection="1">
      <alignment vertical="center" wrapText="1"/>
      <protection locked="0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8.jpeg"/><Relationship Id="rId8" Type="http://schemas.openxmlformats.org/officeDocument/2006/relationships/image" Target="media/image7.jpeg"/><Relationship Id="rId7" Type="http://schemas.openxmlformats.org/officeDocument/2006/relationships/image" Target="media/image6.jpeg"/><Relationship Id="rId6" Type="http://schemas.openxmlformats.org/officeDocument/2006/relationships/image" Target="media/image5.jpeg"/><Relationship Id="rId55" Type="http://schemas.openxmlformats.org/officeDocument/2006/relationships/image" Target="media/image54.jpeg"/><Relationship Id="rId54" Type="http://schemas.openxmlformats.org/officeDocument/2006/relationships/image" Target="media/image53.jpeg"/><Relationship Id="rId53" Type="http://schemas.openxmlformats.org/officeDocument/2006/relationships/image" Target="media/image52.jpeg"/><Relationship Id="rId52" Type="http://schemas.openxmlformats.org/officeDocument/2006/relationships/image" Target="media/image51.jpeg"/><Relationship Id="rId51" Type="http://schemas.openxmlformats.org/officeDocument/2006/relationships/image" Target="media/image50.jpeg"/><Relationship Id="rId50" Type="http://schemas.openxmlformats.org/officeDocument/2006/relationships/image" Target="media/image49.jpeg"/><Relationship Id="rId5" Type="http://schemas.openxmlformats.org/officeDocument/2006/relationships/image" Target="media/image4.jpeg"/><Relationship Id="rId49" Type="http://schemas.openxmlformats.org/officeDocument/2006/relationships/image" Target="media/image48.jpeg"/><Relationship Id="rId48" Type="http://schemas.openxmlformats.org/officeDocument/2006/relationships/image" Target="media/image47.jpeg"/><Relationship Id="rId47" Type="http://schemas.openxmlformats.org/officeDocument/2006/relationships/image" Target="media/image46.jpeg"/><Relationship Id="rId46" Type="http://schemas.openxmlformats.org/officeDocument/2006/relationships/image" Target="media/image45.jpeg"/><Relationship Id="rId45" Type="http://schemas.openxmlformats.org/officeDocument/2006/relationships/image" Target="media/image44.jpeg"/><Relationship Id="rId44" Type="http://schemas.openxmlformats.org/officeDocument/2006/relationships/image" Target="media/image43.jpeg"/><Relationship Id="rId43" Type="http://schemas.openxmlformats.org/officeDocument/2006/relationships/image" Target="media/image42.jpeg"/><Relationship Id="rId42" Type="http://schemas.openxmlformats.org/officeDocument/2006/relationships/image" Target="media/image41.jpeg"/><Relationship Id="rId41" Type="http://schemas.openxmlformats.org/officeDocument/2006/relationships/image" Target="media/image40.jpeg"/><Relationship Id="rId40" Type="http://schemas.openxmlformats.org/officeDocument/2006/relationships/image" Target="media/image39.jpeg"/><Relationship Id="rId4" Type="http://schemas.openxmlformats.org/officeDocument/2006/relationships/image" Target="media/image3.jpeg"/><Relationship Id="rId39" Type="http://schemas.openxmlformats.org/officeDocument/2006/relationships/image" Target="media/image38.jpeg"/><Relationship Id="rId38" Type="http://schemas.openxmlformats.org/officeDocument/2006/relationships/image" Target="media/image37.jpeg"/><Relationship Id="rId37" Type="http://schemas.openxmlformats.org/officeDocument/2006/relationships/image" Target="media/image36.jpeg"/><Relationship Id="rId36" Type="http://schemas.openxmlformats.org/officeDocument/2006/relationships/image" Target="media/image35.jpeg"/><Relationship Id="rId35" Type="http://schemas.openxmlformats.org/officeDocument/2006/relationships/image" Target="media/image34.jpeg"/><Relationship Id="rId34" Type="http://schemas.openxmlformats.org/officeDocument/2006/relationships/image" Target="media/image33.jpeg"/><Relationship Id="rId33" Type="http://schemas.openxmlformats.org/officeDocument/2006/relationships/image" Target="media/image32.jpeg"/><Relationship Id="rId32" Type="http://schemas.openxmlformats.org/officeDocument/2006/relationships/image" Target="media/image31.jpeg"/><Relationship Id="rId31" Type="http://schemas.openxmlformats.org/officeDocument/2006/relationships/image" Target="media/image30.jpeg"/><Relationship Id="rId30" Type="http://schemas.openxmlformats.org/officeDocument/2006/relationships/image" Target="media/image29.jpeg"/><Relationship Id="rId3" Type="http://schemas.openxmlformats.org/officeDocument/2006/relationships/image" Target="NULL" TargetMode="External"/><Relationship Id="rId29" Type="http://schemas.openxmlformats.org/officeDocument/2006/relationships/image" Target="media/image28.jpeg"/><Relationship Id="rId28" Type="http://schemas.openxmlformats.org/officeDocument/2006/relationships/image" Target="media/image27.jpeg"/><Relationship Id="rId27" Type="http://schemas.openxmlformats.org/officeDocument/2006/relationships/image" Target="media/image26.jpeg"/><Relationship Id="rId26" Type="http://schemas.openxmlformats.org/officeDocument/2006/relationships/image" Target="media/image25.jpeg"/><Relationship Id="rId25" Type="http://schemas.openxmlformats.org/officeDocument/2006/relationships/image" Target="media/image24.jpeg"/><Relationship Id="rId24" Type="http://schemas.openxmlformats.org/officeDocument/2006/relationships/image" Target="media/image23.jpeg"/><Relationship Id="rId23" Type="http://schemas.openxmlformats.org/officeDocument/2006/relationships/image" Target="media/image22.jpeg"/><Relationship Id="rId22" Type="http://schemas.openxmlformats.org/officeDocument/2006/relationships/image" Target="media/image21.jpeg"/><Relationship Id="rId21" Type="http://schemas.openxmlformats.org/officeDocument/2006/relationships/image" Target="media/image20.jpeg"/><Relationship Id="rId20" Type="http://schemas.openxmlformats.org/officeDocument/2006/relationships/image" Target="media/image19.jpeg"/><Relationship Id="rId2" Type="http://schemas.openxmlformats.org/officeDocument/2006/relationships/image" Target="media/image2.jpeg"/><Relationship Id="rId19" Type="http://schemas.openxmlformats.org/officeDocument/2006/relationships/image" Target="media/image18.jpeg"/><Relationship Id="rId18" Type="http://schemas.openxmlformats.org/officeDocument/2006/relationships/image" Target="media/image17.jpeg"/><Relationship Id="rId17" Type="http://schemas.openxmlformats.org/officeDocument/2006/relationships/image" Target="media/image16.jpeg"/><Relationship Id="rId16" Type="http://schemas.openxmlformats.org/officeDocument/2006/relationships/image" Target="media/image15.jpeg"/><Relationship Id="rId15" Type="http://schemas.openxmlformats.org/officeDocument/2006/relationships/image" Target="media/image14.jpeg"/><Relationship Id="rId14" Type="http://schemas.openxmlformats.org/officeDocument/2006/relationships/image" Target="media/image13.jpeg"/><Relationship Id="rId13" Type="http://schemas.openxmlformats.org/officeDocument/2006/relationships/image" Target="media/image12.jpeg"/><Relationship Id="rId12" Type="http://schemas.openxmlformats.org/officeDocument/2006/relationships/image" Target="media/image11.jpeg"/><Relationship Id="rId11" Type="http://schemas.openxmlformats.org/officeDocument/2006/relationships/image" Target="media/image10.jpeg"/><Relationship Id="rId10" Type="http://schemas.openxmlformats.org/officeDocument/2006/relationships/image" Target="media/image9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29"/>
  <sheetViews>
    <sheetView tabSelected="1" zoomScale="85" zoomScaleNormal="85" workbookViewId="0">
      <selection activeCell="I40" sqref="I40"/>
    </sheetView>
  </sheetViews>
  <sheetFormatPr defaultColWidth="9" defaultRowHeight="13.5" customHeight="1"/>
  <cols>
    <col min="1" max="1" width="3.375" style="1" customWidth="1"/>
    <col min="2" max="2" width="12.1416666666667" style="1" customWidth="1"/>
    <col min="3" max="3" width="12.75" style="1" customWidth="1"/>
    <col min="4" max="4" width="10.625" style="1" customWidth="1"/>
    <col min="5" max="5" width="7.5" style="1" customWidth="1"/>
    <col min="6" max="6" width="8.375" style="1" customWidth="1"/>
    <col min="7" max="7" width="11.2666666666667" style="1" customWidth="1"/>
    <col min="8" max="8" width="10" style="1" customWidth="1"/>
    <col min="9" max="9" width="12.125" style="1" customWidth="1"/>
    <col min="10" max="10" width="7.71666666666667" style="1" customWidth="1"/>
    <col min="11" max="11" width="10.625" style="1" customWidth="1"/>
    <col min="12" max="12" width="11.125" style="2" customWidth="1"/>
    <col min="13" max="14" width="23.25" style="1" customWidth="1"/>
    <col min="15" max="15" width="4.25" style="2" customWidth="1"/>
    <col min="16" max="16384" width="9" style="1"/>
  </cols>
  <sheetData>
    <row r="1" s="1" customFormat="1" ht="36" customHeight="1" spans="1:15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55" customHeight="1" spans="1:18">
      <c r="A2" s="4" t="s">
        <v>1</v>
      </c>
      <c r="B2" s="5" t="s">
        <v>2</v>
      </c>
      <c r="C2" s="4" t="s">
        <v>3</v>
      </c>
      <c r="D2" s="4" t="s">
        <v>4</v>
      </c>
      <c r="E2" s="4" t="s">
        <v>5</v>
      </c>
      <c r="F2" s="4" t="s">
        <v>6</v>
      </c>
      <c r="G2" s="4" t="s">
        <v>7</v>
      </c>
      <c r="H2" s="4" t="s">
        <v>8</v>
      </c>
      <c r="I2" s="4" t="s">
        <v>9</v>
      </c>
      <c r="J2" s="4" t="s">
        <v>10</v>
      </c>
      <c r="K2" s="4" t="s">
        <v>11</v>
      </c>
      <c r="L2" s="5" t="s">
        <v>12</v>
      </c>
      <c r="M2" s="4" t="s">
        <v>13</v>
      </c>
      <c r="N2" s="4"/>
      <c r="O2" s="5" t="s">
        <v>14</v>
      </c>
      <c r="R2" s="19"/>
    </row>
    <row r="3" s="2" customFormat="1" ht="120" customHeight="1" spans="1:15">
      <c r="A3" s="6">
        <v>1</v>
      </c>
      <c r="B3" s="7" t="s">
        <v>15</v>
      </c>
      <c r="C3" s="6" t="s">
        <v>16</v>
      </c>
      <c r="D3" s="8" t="s">
        <v>17</v>
      </c>
      <c r="E3" s="6" t="s">
        <v>18</v>
      </c>
      <c r="F3" s="9" t="s">
        <v>19</v>
      </c>
      <c r="G3" s="10">
        <v>45722</v>
      </c>
      <c r="H3" s="11" t="s">
        <v>19</v>
      </c>
      <c r="I3" s="10">
        <v>45749</v>
      </c>
      <c r="J3" s="12" t="s">
        <v>18</v>
      </c>
      <c r="K3" s="11" t="s">
        <v>20</v>
      </c>
      <c r="L3" s="13">
        <v>45776</v>
      </c>
      <c r="M3" s="14" t="str">
        <f>_xlfn.DISPIMG("ID_59B5C6C6A9D544F29A9041AEF02D617B",1)</f>
        <v>=DISPIMG("ID_59B5C6C6A9D544F29A9041AEF02D617B",1)</v>
      </c>
      <c r="N3" s="15" t="str">
        <f>_xlfn.DISPIMG("ID_77786B68162B429B9CEB8D6E8CBB30B5",1)</f>
        <v>=DISPIMG("ID_77786B68162B429B9CEB8D6E8CBB30B5",1)</v>
      </c>
      <c r="O3" s="7"/>
    </row>
    <row r="4" s="2" customFormat="1" ht="120" customHeight="1" spans="1:15">
      <c r="A4" s="6">
        <v>2</v>
      </c>
      <c r="B4" s="7" t="s">
        <v>21</v>
      </c>
      <c r="C4" s="6" t="s">
        <v>22</v>
      </c>
      <c r="D4" s="8" t="s">
        <v>23</v>
      </c>
      <c r="E4" s="6" t="s">
        <v>24</v>
      </c>
      <c r="F4" s="9" t="s">
        <v>19</v>
      </c>
      <c r="G4" s="10">
        <v>45729</v>
      </c>
      <c r="H4" s="11" t="s">
        <v>19</v>
      </c>
      <c r="I4" s="10">
        <v>45748</v>
      </c>
      <c r="J4" s="12" t="s">
        <v>24</v>
      </c>
      <c r="K4" s="11" t="s">
        <v>20</v>
      </c>
      <c r="L4" s="13">
        <v>45761</v>
      </c>
      <c r="M4" s="14" t="str">
        <f>_xlfn.DISPIMG("ID_6256691F8C3043F898F5F84EF83E5AB3",1)</f>
        <v>=DISPIMG("ID_6256691F8C3043F898F5F84EF83E5AB3",1)</v>
      </c>
      <c r="N4" s="16" t="str">
        <f>_xlfn.DISPIMG("ID_7C78E4D608AE45E38048DBD61A888EAB",1)</f>
        <v>=DISPIMG("ID_7C78E4D608AE45E38048DBD61A888EAB",1)</v>
      </c>
      <c r="O4" s="7"/>
    </row>
    <row r="5" s="2" customFormat="1" ht="120" customHeight="1" spans="1:15">
      <c r="A5" s="6">
        <v>3</v>
      </c>
      <c r="B5" s="7" t="s">
        <v>25</v>
      </c>
      <c r="C5" s="6" t="s">
        <v>26</v>
      </c>
      <c r="D5" s="8" t="s">
        <v>27</v>
      </c>
      <c r="E5" s="6" t="s">
        <v>28</v>
      </c>
      <c r="F5" s="9" t="s">
        <v>29</v>
      </c>
      <c r="G5" s="10">
        <v>45735</v>
      </c>
      <c r="H5" s="11" t="s">
        <v>29</v>
      </c>
      <c r="I5" s="10">
        <v>45756</v>
      </c>
      <c r="J5" s="12" t="s">
        <v>28</v>
      </c>
      <c r="K5" s="11" t="s">
        <v>30</v>
      </c>
      <c r="L5" s="13">
        <v>45761</v>
      </c>
      <c r="M5" s="16" t="str">
        <f>_xlfn.DISPIMG("ID_4A6195626DF64065848CD73BB74D341E",1)</f>
        <v>=DISPIMG("ID_4A6195626DF64065848CD73BB74D341E",1)</v>
      </c>
      <c r="N5" s="16" t="str">
        <f>_xlfn.DISPIMG("ID_D7A8FA86626E4DFABA1C485B268580EC",1)</f>
        <v>=DISPIMG("ID_D7A8FA86626E4DFABA1C485B268580EC",1)</v>
      </c>
      <c r="O5" s="7"/>
    </row>
    <row r="6" s="2" customFormat="1" ht="120" customHeight="1" spans="1:15">
      <c r="A6" s="6">
        <v>4</v>
      </c>
      <c r="B6" s="7" t="s">
        <v>31</v>
      </c>
      <c r="C6" s="6" t="s">
        <v>32</v>
      </c>
      <c r="D6" s="8" t="s">
        <v>33</v>
      </c>
      <c r="E6" s="6" t="s">
        <v>34</v>
      </c>
      <c r="F6" s="9" t="s">
        <v>29</v>
      </c>
      <c r="G6" s="10">
        <v>45735</v>
      </c>
      <c r="H6" s="11" t="s">
        <v>29</v>
      </c>
      <c r="I6" s="10">
        <v>45756</v>
      </c>
      <c r="J6" s="12" t="s">
        <v>34</v>
      </c>
      <c r="K6" s="11" t="s">
        <v>35</v>
      </c>
      <c r="L6" s="13">
        <v>45762</v>
      </c>
      <c r="M6" s="16" t="str">
        <f>_xlfn.DISPIMG("ID_DD94750C211B4899A8DE83A9D26349FB",1)</f>
        <v>=DISPIMG("ID_DD94750C211B4899A8DE83A9D26349FB",1)</v>
      </c>
      <c r="N6" s="16" t="str">
        <f>_xlfn.DISPIMG("ID_76320432F5D1408AA5309C6DD73B434A",1)</f>
        <v>=DISPIMG("ID_76320432F5D1408AA5309C6DD73B434A",1)</v>
      </c>
      <c r="O6" s="7"/>
    </row>
    <row r="7" s="2" customFormat="1" ht="120" customHeight="1" spans="1:15">
      <c r="A7" s="6">
        <v>5</v>
      </c>
      <c r="B7" s="7" t="s">
        <v>36</v>
      </c>
      <c r="C7" s="6" t="s">
        <v>37</v>
      </c>
      <c r="D7" s="8" t="s">
        <v>38</v>
      </c>
      <c r="E7" s="6" t="s">
        <v>39</v>
      </c>
      <c r="F7" s="9" t="s">
        <v>19</v>
      </c>
      <c r="G7" s="10">
        <v>45749</v>
      </c>
      <c r="H7" s="11" t="s">
        <v>19</v>
      </c>
      <c r="I7" s="10">
        <v>45757</v>
      </c>
      <c r="J7" s="12" t="s">
        <v>39</v>
      </c>
      <c r="K7" s="11" t="s">
        <v>20</v>
      </c>
      <c r="L7" s="13">
        <v>45761</v>
      </c>
      <c r="M7" s="16" t="str">
        <f>_xlfn.DISPIMG("ID_D40B376AA4F2415EAF86E30618618415",1)</f>
        <v>=DISPIMG("ID_D40B376AA4F2415EAF86E30618618415",1)</v>
      </c>
      <c r="N7" s="16" t="str">
        <f>_xlfn.DISPIMG("ID_02E32BAC8E9A42DFB7842BD4031372DD",1)</f>
        <v>=DISPIMG("ID_02E32BAC8E9A42DFB7842BD4031372DD",1)</v>
      </c>
      <c r="O7" s="7"/>
    </row>
    <row r="8" s="2" customFormat="1" ht="120" customHeight="1" spans="1:15">
      <c r="A8" s="6">
        <v>6</v>
      </c>
      <c r="B8" s="7" t="s">
        <v>40</v>
      </c>
      <c r="C8" s="6" t="s">
        <v>41</v>
      </c>
      <c r="D8" s="8" t="s">
        <v>42</v>
      </c>
      <c r="E8" s="6" t="s">
        <v>43</v>
      </c>
      <c r="F8" s="9" t="s">
        <v>44</v>
      </c>
      <c r="G8" s="10">
        <v>45762</v>
      </c>
      <c r="H8" s="11" t="s">
        <v>44</v>
      </c>
      <c r="I8" s="10">
        <v>45409</v>
      </c>
      <c r="J8" s="12" t="s">
        <v>43</v>
      </c>
      <c r="K8" s="11" t="s">
        <v>20</v>
      </c>
      <c r="L8" s="13">
        <v>45776</v>
      </c>
      <c r="M8" s="16" t="str">
        <f>_xlfn.DISPIMG("ID_E43F113B2FE04D4B9BC53DBE159B7099",1)</f>
        <v>=DISPIMG("ID_E43F113B2FE04D4B9BC53DBE159B7099",1)</v>
      </c>
      <c r="N8" s="16" t="str">
        <f>_xlfn.DISPIMG("ID_73612D8856DA429EA674FD976DA7FA37",1)</f>
        <v>=DISPIMG("ID_73612D8856DA429EA674FD976DA7FA37",1)</v>
      </c>
      <c r="O8" s="7"/>
    </row>
    <row r="9" s="2" customFormat="1" ht="120" customHeight="1" spans="1:15">
      <c r="A9" s="6">
        <v>7</v>
      </c>
      <c r="B9" s="7" t="s">
        <v>45</v>
      </c>
      <c r="C9" s="6" t="s">
        <v>46</v>
      </c>
      <c r="D9" s="8" t="s">
        <v>47</v>
      </c>
      <c r="E9" s="6" t="s">
        <v>48</v>
      </c>
      <c r="F9" s="9" t="s">
        <v>49</v>
      </c>
      <c r="G9" s="10">
        <v>45594</v>
      </c>
      <c r="H9" s="11" t="s">
        <v>49</v>
      </c>
      <c r="I9" s="10">
        <v>45706</v>
      </c>
      <c r="J9" s="12" t="s">
        <v>48</v>
      </c>
      <c r="K9" s="11" t="s">
        <v>50</v>
      </c>
      <c r="L9" s="13">
        <v>45777</v>
      </c>
      <c r="M9" s="17" t="str">
        <f>_xlfn.DISPIMG("ID_3BE3E802376848CA84B7415947CC0830",1)</f>
        <v>=DISPIMG("ID_3BE3E802376848CA84B7415947CC0830",1)</v>
      </c>
      <c r="N9" s="15" t="str">
        <f>_xlfn.DISPIMG("ID_C167222774CC493DA47A95606EF5BC25",1)</f>
        <v>=DISPIMG("ID_C167222774CC493DA47A95606EF5BC25",1)</v>
      </c>
      <c r="O9" s="7"/>
    </row>
    <row r="10" s="2" customFormat="1" ht="120" customHeight="1" spans="1:15">
      <c r="A10" s="6">
        <v>8</v>
      </c>
      <c r="B10" s="7" t="s">
        <v>51</v>
      </c>
      <c r="C10" s="6" t="s">
        <v>52</v>
      </c>
      <c r="D10" s="8" t="s">
        <v>53</v>
      </c>
      <c r="E10" s="6" t="s">
        <v>54</v>
      </c>
      <c r="F10" s="9" t="s">
        <v>44</v>
      </c>
      <c r="G10" s="10">
        <v>45758</v>
      </c>
      <c r="H10" s="11" t="s">
        <v>44</v>
      </c>
      <c r="I10" s="10">
        <v>45761</v>
      </c>
      <c r="J10" s="12" t="s">
        <v>54</v>
      </c>
      <c r="K10" s="11" t="s">
        <v>35</v>
      </c>
      <c r="L10" s="13">
        <v>45770</v>
      </c>
      <c r="M10" s="14" t="str">
        <f>_xlfn.DISPIMG("ID_C2CA03918B7C45E49D6C0FE5B6907F44",1)</f>
        <v>=DISPIMG("ID_C2CA03918B7C45E49D6C0FE5B6907F44",1)</v>
      </c>
      <c r="N10" s="16" t="str">
        <f>_xlfn.DISPIMG("ID_E96BCE76C064432D9E2787405894DA1D",1)</f>
        <v>=DISPIMG("ID_E96BCE76C064432D9E2787405894DA1D",1)</v>
      </c>
      <c r="O10" s="7"/>
    </row>
    <row r="11" s="2" customFormat="1" ht="120" customHeight="1" spans="1:15">
      <c r="A11" s="6">
        <v>9</v>
      </c>
      <c r="B11" s="7" t="s">
        <v>55</v>
      </c>
      <c r="C11" s="6" t="s">
        <v>56</v>
      </c>
      <c r="D11" s="8" t="s">
        <v>57</v>
      </c>
      <c r="E11" s="6" t="s">
        <v>58</v>
      </c>
      <c r="F11" s="9" t="s">
        <v>59</v>
      </c>
      <c r="G11" s="10">
        <v>45749</v>
      </c>
      <c r="H11" s="11" t="s">
        <v>59</v>
      </c>
      <c r="I11" s="10">
        <v>45763</v>
      </c>
      <c r="J11" s="12" t="s">
        <v>58</v>
      </c>
      <c r="K11" s="11" t="s">
        <v>20</v>
      </c>
      <c r="L11" s="13">
        <v>45776</v>
      </c>
      <c r="M11" s="16" t="str">
        <f>_xlfn.DISPIMG("ID_C970D2D93EDE483B973C5E6112C61E00",1)</f>
        <v>=DISPIMG("ID_C970D2D93EDE483B973C5E6112C61E00",1)</v>
      </c>
      <c r="N11" s="16" t="str">
        <f>_xlfn.DISPIMG("ID_3575C0243FC0469A8E07FE9EE1DA5AA0",1)</f>
        <v>=DISPIMG("ID_3575C0243FC0469A8E07FE9EE1DA5AA0",1)</v>
      </c>
      <c r="O11" s="7"/>
    </row>
    <row r="12" s="2" customFormat="1" ht="120" customHeight="1" spans="1:15">
      <c r="A12" s="6">
        <v>10</v>
      </c>
      <c r="B12" s="7" t="s">
        <v>60</v>
      </c>
      <c r="C12" s="6" t="s">
        <v>61</v>
      </c>
      <c r="D12" s="8" t="s">
        <v>62</v>
      </c>
      <c r="E12" s="6" t="s">
        <v>63</v>
      </c>
      <c r="F12" s="9" t="s">
        <v>64</v>
      </c>
      <c r="G12" s="10">
        <v>45768</v>
      </c>
      <c r="H12" s="11" t="s">
        <v>64</v>
      </c>
      <c r="I12" s="10">
        <v>45768</v>
      </c>
      <c r="J12" s="12" t="s">
        <v>63</v>
      </c>
      <c r="K12" s="11" t="s">
        <v>20</v>
      </c>
      <c r="L12" s="13">
        <v>45776</v>
      </c>
      <c r="M12" s="16" t="str">
        <f>_xlfn.DISPIMG("ID_3CB92E2C16D645EA8CCD08E446A25ECD",1)</f>
        <v>=DISPIMG("ID_3CB92E2C16D645EA8CCD08E446A25ECD",1)</v>
      </c>
      <c r="N12" s="16" t="str">
        <f>_xlfn.DISPIMG("ID_2B72B6014721490F80EBD5C43C8A938C",1)</f>
        <v>=DISPIMG("ID_2B72B6014721490F80EBD5C43C8A938C",1)</v>
      </c>
      <c r="O12" s="7"/>
    </row>
    <row r="13" s="2" customFormat="1" ht="120" customHeight="1" spans="1:15">
      <c r="A13" s="6">
        <v>11</v>
      </c>
      <c r="B13" s="7" t="s">
        <v>65</v>
      </c>
      <c r="C13" s="6" t="s">
        <v>66</v>
      </c>
      <c r="D13" s="8" t="s">
        <v>67</v>
      </c>
      <c r="E13" s="6" t="s">
        <v>68</v>
      </c>
      <c r="F13" s="9" t="s">
        <v>69</v>
      </c>
      <c r="G13" s="10">
        <v>45761</v>
      </c>
      <c r="H13" s="11" t="s">
        <v>69</v>
      </c>
      <c r="I13" s="10">
        <v>45771</v>
      </c>
      <c r="J13" s="12" t="s">
        <v>68</v>
      </c>
      <c r="K13" s="11" t="s">
        <v>70</v>
      </c>
      <c r="L13" s="13">
        <v>45776</v>
      </c>
      <c r="M13" s="16" t="str">
        <f>_xlfn.DISPIMG("ID_15748D7AAC364D1AA51AE7B3B8DE8FAB",1)</f>
        <v>=DISPIMG("ID_15748D7AAC364D1AA51AE7B3B8DE8FAB",1)</v>
      </c>
      <c r="N13" s="16" t="str">
        <f>_xlfn.DISPIMG("ID_3B049BA86E6F418BBB548EB0DFCA7AC7",1)</f>
        <v>=DISPIMG("ID_3B049BA86E6F418BBB548EB0DFCA7AC7",1)</v>
      </c>
      <c r="O13" s="7"/>
    </row>
    <row r="14" s="2" customFormat="1" ht="120" customHeight="1" spans="1:15">
      <c r="A14" s="6">
        <v>12</v>
      </c>
      <c r="B14" s="7" t="s">
        <v>71</v>
      </c>
      <c r="C14" s="6" t="s">
        <v>72</v>
      </c>
      <c r="D14" s="8" t="s">
        <v>73</v>
      </c>
      <c r="E14" s="6" t="s">
        <v>74</v>
      </c>
      <c r="F14" s="9" t="s">
        <v>69</v>
      </c>
      <c r="G14" s="10">
        <v>45761</v>
      </c>
      <c r="H14" s="11" t="s">
        <v>69</v>
      </c>
      <c r="I14" s="10" t="s">
        <v>75</v>
      </c>
      <c r="J14" s="12" t="s">
        <v>74</v>
      </c>
      <c r="K14" s="11" t="s">
        <v>76</v>
      </c>
      <c r="L14" s="13">
        <v>45776</v>
      </c>
      <c r="M14" s="16" t="str">
        <f>_xlfn.DISPIMG("ID_5E7F8E6BA4E2418AB0BBB62CE33BE69D",1)</f>
        <v>=DISPIMG("ID_5E7F8E6BA4E2418AB0BBB62CE33BE69D",1)</v>
      </c>
      <c r="N14" s="16" t="str">
        <f>_xlfn.DISPIMG("ID_77037A1637004DA79501312D7367579A",1)</f>
        <v>=DISPIMG("ID_77037A1637004DA79501312D7367579A",1)</v>
      </c>
      <c r="O14" s="7"/>
    </row>
    <row r="15" s="2" customFormat="1" ht="120" customHeight="1" spans="1:15">
      <c r="A15" s="6">
        <v>13</v>
      </c>
      <c r="B15" s="7" t="s">
        <v>77</v>
      </c>
      <c r="C15" s="6" t="s">
        <v>78</v>
      </c>
      <c r="D15" s="8" t="s">
        <v>79</v>
      </c>
      <c r="E15" s="6" t="s">
        <v>80</v>
      </c>
      <c r="F15" s="9" t="s">
        <v>49</v>
      </c>
      <c r="G15" s="10">
        <v>45768</v>
      </c>
      <c r="H15" s="11" t="s">
        <v>49</v>
      </c>
      <c r="I15" s="10">
        <v>45774</v>
      </c>
      <c r="J15" s="12" t="s">
        <v>80</v>
      </c>
      <c r="K15" s="11" t="s">
        <v>81</v>
      </c>
      <c r="L15" s="13">
        <v>45776</v>
      </c>
      <c r="M15" s="16" t="str">
        <f>_xlfn.DISPIMG("ID_25A138164B224E5F94B107108DF70960",1)</f>
        <v>=DISPIMG("ID_25A138164B224E5F94B107108DF70960",1)</v>
      </c>
      <c r="N15" s="16" t="str">
        <f>_xlfn.DISPIMG("ID_AE8FE34A44F849EBB082A68F4FACF06F",1)</f>
        <v>=DISPIMG("ID_AE8FE34A44F849EBB082A68F4FACF06F",1)</v>
      </c>
      <c r="O15" s="7"/>
    </row>
    <row r="16" s="2" customFormat="1" ht="120" customHeight="1" spans="1:15">
      <c r="A16" s="6">
        <v>14</v>
      </c>
      <c r="B16" s="7" t="s">
        <v>82</v>
      </c>
      <c r="C16" s="6" t="s">
        <v>83</v>
      </c>
      <c r="D16" s="8" t="s">
        <v>84</v>
      </c>
      <c r="E16" s="6" t="s">
        <v>85</v>
      </c>
      <c r="F16" s="9" t="s">
        <v>19</v>
      </c>
      <c r="G16" s="10">
        <v>45771</v>
      </c>
      <c r="H16" s="11" t="s">
        <v>19</v>
      </c>
      <c r="I16" s="10">
        <v>45774</v>
      </c>
      <c r="J16" s="12" t="s">
        <v>85</v>
      </c>
      <c r="K16" s="11" t="s">
        <v>81</v>
      </c>
      <c r="L16" s="13">
        <v>45777</v>
      </c>
      <c r="M16" s="16" t="str">
        <f>_xlfn.DISPIMG("ID_715887377D024E1D92A9F157F0C6D2C8",1)</f>
        <v>=DISPIMG("ID_715887377D024E1D92A9F157F0C6D2C8",1)</v>
      </c>
      <c r="N16" s="16" t="str">
        <f>_xlfn.DISPIMG("ID_D8F4DD54941B41BB944F4798B7A13E0B",1)</f>
        <v>=DISPIMG("ID_D8F4DD54941B41BB944F4798B7A13E0B",1)</v>
      </c>
      <c r="O16" s="7"/>
    </row>
    <row r="17" s="2" customFormat="1" ht="120" customHeight="1" spans="1:15">
      <c r="A17" s="6">
        <v>15</v>
      </c>
      <c r="B17" s="7" t="s">
        <v>86</v>
      </c>
      <c r="C17" s="6" t="s">
        <v>87</v>
      </c>
      <c r="D17" s="8" t="s">
        <v>88</v>
      </c>
      <c r="E17" s="6" t="s">
        <v>89</v>
      </c>
      <c r="F17" s="9" t="s">
        <v>19</v>
      </c>
      <c r="G17" s="10">
        <v>45771</v>
      </c>
      <c r="H17" s="11" t="s">
        <v>19</v>
      </c>
      <c r="I17" s="10">
        <v>45774</v>
      </c>
      <c r="J17" s="12" t="s">
        <v>89</v>
      </c>
      <c r="K17" s="11" t="s">
        <v>20</v>
      </c>
      <c r="L17" s="13">
        <v>45777</v>
      </c>
      <c r="M17" s="15" t="str">
        <f>_xlfn.DISPIMG("ID_A5A9533DDC544D26820E52F770A4ECFD",1)</f>
        <v>=DISPIMG("ID_A5A9533DDC544D26820E52F770A4ECFD",1)</v>
      </c>
      <c r="N17" s="15" t="str">
        <f>_xlfn.DISPIMG("ID_DF0A254029A44B8980F29C2AAAAA74D6",1)</f>
        <v>=DISPIMG("ID_DF0A254029A44B8980F29C2AAAAA74D6",1)</v>
      </c>
      <c r="O17" s="7"/>
    </row>
    <row r="18" s="2" customFormat="1" ht="120" customHeight="1" spans="1:15">
      <c r="A18" s="6">
        <v>16</v>
      </c>
      <c r="B18" s="7" t="s">
        <v>90</v>
      </c>
      <c r="C18" s="6" t="s">
        <v>91</v>
      </c>
      <c r="D18" s="8" t="s">
        <v>92</v>
      </c>
      <c r="E18" s="6" t="s">
        <v>93</v>
      </c>
      <c r="F18" s="9" t="s">
        <v>94</v>
      </c>
      <c r="G18" s="10">
        <v>45740</v>
      </c>
      <c r="H18" s="11" t="s">
        <v>94</v>
      </c>
      <c r="I18" s="10" t="s">
        <v>95</v>
      </c>
      <c r="J18" s="12" t="s">
        <v>93</v>
      </c>
      <c r="K18" s="11" t="s">
        <v>20</v>
      </c>
      <c r="L18" s="13">
        <v>45777</v>
      </c>
      <c r="M18" s="16" t="str">
        <f>_xlfn.DISPIMG("ID_76A1770EBB84457F9DFE4204E81D08D4",1)</f>
        <v>=DISPIMG("ID_76A1770EBB84457F9DFE4204E81D08D4",1)</v>
      </c>
      <c r="N18" s="16" t="str">
        <f>_xlfn.DISPIMG("ID_F57DADE7136044A78F84AE5A6DB87B4B",1)</f>
        <v>=DISPIMG("ID_F57DADE7136044A78F84AE5A6DB87B4B",1)</v>
      </c>
      <c r="O18" s="7"/>
    </row>
    <row r="19" s="2" customFormat="1" ht="120" customHeight="1" spans="1:15">
      <c r="A19" s="6">
        <v>17</v>
      </c>
      <c r="B19" s="7" t="s">
        <v>96</v>
      </c>
      <c r="C19" s="6" t="s">
        <v>97</v>
      </c>
      <c r="D19" s="8" t="s">
        <v>98</v>
      </c>
      <c r="E19" s="6" t="s">
        <v>99</v>
      </c>
      <c r="F19" s="9" t="s">
        <v>94</v>
      </c>
      <c r="G19" s="10">
        <v>45764</v>
      </c>
      <c r="H19" s="11" t="s">
        <v>94</v>
      </c>
      <c r="I19" s="10">
        <v>45769</v>
      </c>
      <c r="J19" s="12" t="s">
        <v>99</v>
      </c>
      <c r="K19" s="11" t="s">
        <v>20</v>
      </c>
      <c r="L19" s="13">
        <v>45776</v>
      </c>
      <c r="M19" s="16" t="str">
        <f>_xlfn.DISPIMG("ID_EE2ABAFFF04D4F8EB0812697CEB095D2",1)</f>
        <v>=DISPIMG("ID_EE2ABAFFF04D4F8EB0812697CEB095D2",1)</v>
      </c>
      <c r="N19" s="16" t="str">
        <f>_xlfn.DISPIMG("ID_57993BD7B38E409F87973792B70AFE1B",1)</f>
        <v>=DISPIMG("ID_57993BD7B38E409F87973792B70AFE1B",1)</v>
      </c>
      <c r="O19" s="7"/>
    </row>
    <row r="20" s="2" customFormat="1" ht="120" customHeight="1" spans="1:15">
      <c r="A20" s="6">
        <v>18</v>
      </c>
      <c r="B20" s="7" t="s">
        <v>100</v>
      </c>
      <c r="C20" s="6" t="s">
        <v>101</v>
      </c>
      <c r="D20" s="8" t="s">
        <v>102</v>
      </c>
      <c r="E20" s="6" t="s">
        <v>103</v>
      </c>
      <c r="F20" s="9" t="s">
        <v>19</v>
      </c>
      <c r="G20" s="10">
        <v>45762</v>
      </c>
      <c r="H20" s="11" t="s">
        <v>19</v>
      </c>
      <c r="I20" s="10">
        <v>45768</v>
      </c>
      <c r="J20" s="12" t="s">
        <v>103</v>
      </c>
      <c r="K20" s="11" t="s">
        <v>20</v>
      </c>
      <c r="L20" s="13">
        <v>45777</v>
      </c>
      <c r="M20" s="14" t="str">
        <f>_xlfn.DISPIMG("ID_C58D6FDA802B49428651A9CE3501A7D6",1)</f>
        <v>=DISPIMG("ID_C58D6FDA802B49428651A9CE3501A7D6",1)</v>
      </c>
      <c r="N20" s="16" t="str">
        <f>_xlfn.DISPIMG("ID_B0ADE9F594244DC8BBBB0D673283D30A",1)</f>
        <v>=DISPIMG("ID_B0ADE9F594244DC8BBBB0D673283D30A",1)</v>
      </c>
      <c r="O20" s="7"/>
    </row>
    <row r="21" s="2" customFormat="1" ht="120" customHeight="1" spans="1:15">
      <c r="A21" s="6">
        <v>19</v>
      </c>
      <c r="B21" s="7" t="s">
        <v>104</v>
      </c>
      <c r="C21" s="6" t="s">
        <v>105</v>
      </c>
      <c r="D21" s="8" t="s">
        <v>106</v>
      </c>
      <c r="E21" s="6" t="s">
        <v>107</v>
      </c>
      <c r="F21" s="9" t="s">
        <v>108</v>
      </c>
      <c r="G21" s="10">
        <v>45757</v>
      </c>
      <c r="H21" s="11" t="s">
        <v>108</v>
      </c>
      <c r="I21" s="10">
        <v>45772</v>
      </c>
      <c r="J21" s="12" t="s">
        <v>107</v>
      </c>
      <c r="K21" s="11" t="s">
        <v>20</v>
      </c>
      <c r="L21" s="13">
        <v>45777</v>
      </c>
      <c r="M21" s="16" t="str">
        <f>_xlfn.DISPIMG("ID_18C7153798CF4271AF8D032E1DDCC5C0",1)</f>
        <v>=DISPIMG("ID_18C7153798CF4271AF8D032E1DDCC5C0",1)</v>
      </c>
      <c r="N21" s="16" t="str">
        <f>_xlfn.DISPIMG("ID_FB957306ED25495B91ABBF2939FEDF2E",1)</f>
        <v>=DISPIMG("ID_FB957306ED25495B91ABBF2939FEDF2E",1)</v>
      </c>
      <c r="O21" s="7"/>
    </row>
    <row r="22" s="2" customFormat="1" ht="120" customHeight="1" spans="1:15">
      <c r="A22" s="6">
        <v>20</v>
      </c>
      <c r="B22" s="7" t="s">
        <v>109</v>
      </c>
      <c r="C22" s="6" t="s">
        <v>110</v>
      </c>
      <c r="D22" s="8" t="s">
        <v>111</v>
      </c>
      <c r="E22" s="6" t="s">
        <v>112</v>
      </c>
      <c r="F22" s="9" t="s">
        <v>113</v>
      </c>
      <c r="G22" s="10">
        <v>45774</v>
      </c>
      <c r="H22" s="11" t="s">
        <v>113</v>
      </c>
      <c r="I22" s="10">
        <v>45775</v>
      </c>
      <c r="J22" s="12" t="s">
        <v>112</v>
      </c>
      <c r="K22" s="11" t="s">
        <v>50</v>
      </c>
      <c r="L22" s="13">
        <v>45777</v>
      </c>
      <c r="M22" s="16" t="str">
        <f>_xlfn.DISPIMG("ID_7A26ACA13B584012A59DFAB7FEF25621",1)</f>
        <v>=DISPIMG("ID_7A26ACA13B584012A59DFAB7FEF25621",1)</v>
      </c>
      <c r="N22" s="16" t="str">
        <f>_xlfn.DISPIMG("ID_D8429499F6C74C67A42375D597AD6805",1)</f>
        <v>=DISPIMG("ID_D8429499F6C74C67A42375D597AD6805",1)</v>
      </c>
      <c r="O22" s="7"/>
    </row>
    <row r="23" s="2" customFormat="1" ht="120" customHeight="1" spans="1:15">
      <c r="A23" s="6">
        <v>21</v>
      </c>
      <c r="B23" s="7" t="s">
        <v>114</v>
      </c>
      <c r="C23" s="6" t="s">
        <v>115</v>
      </c>
      <c r="D23" s="8" t="s">
        <v>116</v>
      </c>
      <c r="E23" s="6" t="s">
        <v>117</v>
      </c>
      <c r="F23" s="9" t="s">
        <v>49</v>
      </c>
      <c r="G23" s="10">
        <v>45748</v>
      </c>
      <c r="H23" s="11" t="s">
        <v>49</v>
      </c>
      <c r="I23" s="10">
        <v>45757</v>
      </c>
      <c r="J23" s="12" t="s">
        <v>117</v>
      </c>
      <c r="K23" s="11" t="s">
        <v>118</v>
      </c>
      <c r="L23" s="13">
        <v>45777</v>
      </c>
      <c r="M23" s="16" t="str">
        <f>_xlfn.DISPIMG("ID_F3DF4CF7234745648FC3FC0AF2E4E1FA",1)</f>
        <v>=DISPIMG("ID_F3DF4CF7234745648FC3FC0AF2E4E1FA",1)</v>
      </c>
      <c r="N23" s="16" t="str">
        <f>_xlfn.DISPIMG("ID_54A492D527414954B5A76A58A74DB89C",1)</f>
        <v>=DISPIMG("ID_54A492D527414954B5A76A58A74DB89C",1)</v>
      </c>
      <c r="O23" s="7"/>
    </row>
    <row r="24" s="2" customFormat="1" ht="120" customHeight="1" spans="1:15">
      <c r="A24" s="6">
        <v>22</v>
      </c>
      <c r="B24" s="7" t="s">
        <v>119</v>
      </c>
      <c r="C24" s="6" t="s">
        <v>120</v>
      </c>
      <c r="D24" s="8" t="s">
        <v>121</v>
      </c>
      <c r="E24" s="6" t="s">
        <v>122</v>
      </c>
      <c r="F24" s="9" t="s">
        <v>123</v>
      </c>
      <c r="G24" s="10">
        <v>45772</v>
      </c>
      <c r="H24" s="11" t="s">
        <v>123</v>
      </c>
      <c r="I24" s="10">
        <v>45772</v>
      </c>
      <c r="J24" s="12" t="s">
        <v>122</v>
      </c>
      <c r="K24" s="11" t="s">
        <v>118</v>
      </c>
      <c r="L24" s="13">
        <v>45777</v>
      </c>
      <c r="M24" s="16" t="str">
        <f>_xlfn.DISPIMG("ID_70B5CE0B446641D9980C66C02FDA4C3E",1)</f>
        <v>=DISPIMG("ID_70B5CE0B446641D9980C66C02FDA4C3E",1)</v>
      </c>
      <c r="N24" s="16" t="str">
        <f>_xlfn.DISPIMG("ID_BF433B1AA423444AA3C7F9925C1F7C68",1)</f>
        <v>=DISPIMG("ID_BF433B1AA423444AA3C7F9925C1F7C68",1)</v>
      </c>
      <c r="O24" s="7"/>
    </row>
    <row r="25" s="2" customFormat="1" ht="120" customHeight="1" spans="1:15">
      <c r="A25" s="6">
        <v>23</v>
      </c>
      <c r="B25" s="7" t="s">
        <v>124</v>
      </c>
      <c r="C25" s="6" t="s">
        <v>125</v>
      </c>
      <c r="D25" s="8" t="s">
        <v>126</v>
      </c>
      <c r="E25" s="6" t="s">
        <v>127</v>
      </c>
      <c r="F25" s="9" t="s">
        <v>19</v>
      </c>
      <c r="G25" s="10">
        <v>45756</v>
      </c>
      <c r="H25" s="11" t="s">
        <v>128</v>
      </c>
      <c r="I25" s="10" t="s">
        <v>129</v>
      </c>
      <c r="J25" s="12" t="s">
        <v>127</v>
      </c>
      <c r="K25" s="11" t="s">
        <v>130</v>
      </c>
      <c r="L25" s="13">
        <v>45777</v>
      </c>
      <c r="M25" s="16" t="str">
        <f>_xlfn.DISPIMG("ID_91851CCCA44F46CC9CBE1EAFAF093570",1)</f>
        <v>=DISPIMG("ID_91851CCCA44F46CC9CBE1EAFAF093570",1)</v>
      </c>
      <c r="N25" s="16" t="str">
        <f>_xlfn.DISPIMG("ID_A61F9EEB010442AA8B774B327D7B356F",1)</f>
        <v>=DISPIMG("ID_A61F9EEB010442AA8B774B327D7B356F",1)</v>
      </c>
      <c r="O25" s="7"/>
    </row>
    <row r="26" s="2" customFormat="1" ht="120" customHeight="1" spans="1:15">
      <c r="A26" s="6">
        <v>24</v>
      </c>
      <c r="B26" s="7" t="s">
        <v>131</v>
      </c>
      <c r="C26" s="6" t="s">
        <v>132</v>
      </c>
      <c r="D26" s="8" t="s">
        <v>133</v>
      </c>
      <c r="E26" s="6" t="s">
        <v>134</v>
      </c>
      <c r="F26" s="9" t="s">
        <v>49</v>
      </c>
      <c r="G26" s="10">
        <v>45762</v>
      </c>
      <c r="H26" s="11" t="s">
        <v>49</v>
      </c>
      <c r="I26" s="10">
        <v>45769</v>
      </c>
      <c r="J26" s="12" t="s">
        <v>134</v>
      </c>
      <c r="K26" s="11" t="s">
        <v>118</v>
      </c>
      <c r="L26" s="13">
        <v>45777</v>
      </c>
      <c r="M26" s="16" t="str">
        <f>_xlfn.DISPIMG("ID_0BFD9F1FD2E244B4A9E5142FF0A30BF4",1)</f>
        <v>=DISPIMG("ID_0BFD9F1FD2E244B4A9E5142FF0A30BF4",1)</v>
      </c>
      <c r="N26" s="16" t="str">
        <f>_xlfn.DISPIMG("ID_0AE2932707D3436BA93CD822173E2D3F",1)</f>
        <v>=DISPIMG("ID_0AE2932707D3436BA93CD822173E2D3F",1)</v>
      </c>
      <c r="O26" s="7"/>
    </row>
    <row r="27" s="2" customFormat="1" ht="120" customHeight="1" spans="1:15">
      <c r="A27" s="6">
        <v>25</v>
      </c>
      <c r="B27" s="7" t="s">
        <v>135</v>
      </c>
      <c r="C27" s="6" t="s">
        <v>136</v>
      </c>
      <c r="D27" s="8" t="s">
        <v>137</v>
      </c>
      <c r="E27" s="6" t="s">
        <v>138</v>
      </c>
      <c r="F27" s="9" t="s">
        <v>49</v>
      </c>
      <c r="G27" s="10">
        <v>45761</v>
      </c>
      <c r="H27" s="11" t="s">
        <v>49</v>
      </c>
      <c r="I27" s="10">
        <v>45770</v>
      </c>
      <c r="J27" s="12" t="s">
        <v>138</v>
      </c>
      <c r="K27" s="11" t="s">
        <v>139</v>
      </c>
      <c r="L27" s="13">
        <v>45777</v>
      </c>
      <c r="M27" s="16" t="str">
        <f>_xlfn.DISPIMG("ID_B1A00AFE161342C488C815D5BC99E207",1)</f>
        <v>=DISPIMG("ID_B1A00AFE161342C488C815D5BC99E207",1)</v>
      </c>
      <c r="N27" s="16" t="str">
        <f>_xlfn.DISPIMG("ID_0E6A904DD6F8497D908FCEEC2EE0EB82",1)</f>
        <v>=DISPIMG("ID_0E6A904DD6F8497D908FCEEC2EE0EB82",1)</v>
      </c>
      <c r="O27" s="7"/>
    </row>
    <row r="28" s="2" customFormat="1" ht="120" customHeight="1" spans="1:15">
      <c r="A28" s="6">
        <v>26</v>
      </c>
      <c r="B28" s="7" t="s">
        <v>140</v>
      </c>
      <c r="C28" s="6" t="s">
        <v>141</v>
      </c>
      <c r="D28" s="8" t="s">
        <v>142</v>
      </c>
      <c r="E28" s="6" t="s">
        <v>143</v>
      </c>
      <c r="F28" s="9" t="s">
        <v>19</v>
      </c>
      <c r="G28" s="10">
        <v>45765</v>
      </c>
      <c r="H28" s="11" t="s">
        <v>19</v>
      </c>
      <c r="I28" s="10">
        <v>45770</v>
      </c>
      <c r="J28" s="12" t="s">
        <v>143</v>
      </c>
      <c r="K28" s="11" t="s">
        <v>20</v>
      </c>
      <c r="L28" s="13">
        <v>45777</v>
      </c>
      <c r="M28" s="16" t="str">
        <f>_xlfn.DISPIMG("ID_4229913F41104589B648773431D40FED",1)</f>
        <v>=DISPIMG("ID_4229913F41104589B648773431D40FED",1)</v>
      </c>
      <c r="N28" s="16" t="str">
        <f>_xlfn.DISPIMG("ID_B504D056F71B441E8B0B4308442EE441",1)</f>
        <v>=DISPIMG("ID_B504D056F71B441E8B0B4308442EE441",1)</v>
      </c>
      <c r="O28" s="7"/>
    </row>
    <row r="29" s="2" customFormat="1" ht="120" customHeight="1" spans="1:15">
      <c r="A29" s="6">
        <v>27</v>
      </c>
      <c r="B29" s="7" t="s">
        <v>144</v>
      </c>
      <c r="C29" s="6" t="s">
        <v>145</v>
      </c>
      <c r="D29" s="8" t="s">
        <v>146</v>
      </c>
      <c r="E29" s="6" t="s">
        <v>147</v>
      </c>
      <c r="F29" s="9" t="s">
        <v>148</v>
      </c>
      <c r="G29" s="10">
        <v>45763</v>
      </c>
      <c r="H29" s="11" t="s">
        <v>44</v>
      </c>
      <c r="I29" s="10" t="s">
        <v>149</v>
      </c>
      <c r="J29" s="12" t="s">
        <v>147</v>
      </c>
      <c r="K29" s="11" t="s">
        <v>118</v>
      </c>
      <c r="L29" s="13">
        <v>45777</v>
      </c>
      <c r="M29" s="14" t="str">
        <f>_xlfn.DISPIMG("ID_0B5202256F3E4A1C888637261B7E9886",1)</f>
        <v>=DISPIMG("ID_0B5202256F3E4A1C888637261B7E9886",1)</v>
      </c>
      <c r="N29" s="18" t="str">
        <f>_xlfn.DISPIMG("ID_0DF4F5CA1E7543E082E4E1E359528ED1",1)</f>
        <v>=DISPIMG("ID_0DF4F5CA1E7543E082E4E1E359528ED1",1)</v>
      </c>
      <c r="O29" s="7"/>
    </row>
  </sheetData>
  <autoFilter xmlns:etc="http://www.wps.cn/officeDocument/2017/etCustomData" ref="A1:O29" etc:filterBottomFollowUsedRange="0">
    <extLst/>
  </autoFilter>
  <mergeCells count="2">
    <mergeCell ref="A1:O1"/>
    <mergeCell ref="M2:N2"/>
  </mergeCells>
  <pageMargins left="0.196527777777778" right="0.156944444444444" top="0.196527777777778" bottom="0.354166666666667" header="0.5" footer="0.196527777777778"/>
  <pageSetup paperSize="9" scale="75" orientation="landscape" horizontalDpi="6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DingTalk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4月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DingTalk</dc:creator>
  <cp:lastModifiedBy>橙子</cp:lastModifiedBy>
  <dcterms:created xsi:type="dcterms:W3CDTF">2006-09-16T00:00:00Z</dcterms:created>
  <dcterms:modified xsi:type="dcterms:W3CDTF">2025-05-19T01:43:25Z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2052-12.1.0.21171</vt:lpwstr>
  </property>
  <property fmtid="{D5CDD505-2E9C-101B-9397-08002B2CF9AE}" pid="3" name="ICV">
    <vt:lpwstr>8FFB71771C0141919B83C2CBA17DF1E4</vt:lpwstr>
  </property>
</Properties>
</file>