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2" name="ID_C686D1B695B04F1689337D91BBB4708F" descr="1000024581.jp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16200000">
          <a:off x="18742660" y="-4378325"/>
          <a:ext cx="13961110" cy="242976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1" name="ID_10F6393ED3414C718895D739C6BDF1CE" descr="1000024585.jp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 rot="5400000">
          <a:off x="12771120" y="3164840"/>
          <a:ext cx="18545175" cy="1350264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F0F8B460B52648F69BEF6D6A9432DB09" descr="lQDPM4XgOGhs7NfNBQDNA8CwvKfSQuNNNI8I8fJUkrkRAA_960_1280.jp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333750" y="2317750"/>
          <a:ext cx="9144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8A0483AC4711437E9E3709041858CBB2" descr="lQDPD4oMUU71vNfNA8DNBQCw4USdAM_kzWsI8fJUkrkRAw_1280_960.jpg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428875" y="2232025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447A73CD594D406D9F703E3E36D8D1EC" descr="732f473988c63721829e91234a6c3c5a.jpg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457450" y="4241800"/>
          <a:ext cx="12192000" cy="56292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F71214F60F9E4E27BBAD8278A1E2AECB" descr="6b185ef34f81a8d66f1e8dee0e518df8.jpg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657600" y="4270375"/>
          <a:ext cx="12192000" cy="56292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065D683FC8744C2FA5877AC6DCA16C18" descr="lQDPD4eX2y47I_fNA8DNBQCwgtNXilIskQwI-vd_PlFqAA_1280_960.jpg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2371725" y="5222875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386C9A3851074EEF9AC33D7D1F98E740" descr="lQDPD2lJ3cpMA_fNBP7NAtCwowwO-ffC65MI-vd_PKU1AA_720_1278.jpg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705225" y="5270500"/>
          <a:ext cx="6858000" cy="121729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CA5FB04E21F646B6AF68CA15CD944DE0" descr="lQDPD3ymnMuApifNBQDNA8CwWdiAhvWVi5cI-Js13M_IAQ_960_1280.jpg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686175" y="6232525"/>
          <a:ext cx="9144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FDBE765A97134AAD8F75BBF4ABB7BA18" descr="lQDPD2ygypeQxifNA8DNBQCwJbJ6twJRCj4I-Js13M_IAw_1280_960.jpg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2486025" y="6270625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B25C683134CB462AA6820D1C6D0B09C6" descr="lQDPM5ZKFf1wB3fNBQDNA8CwPH4JM95PZgsI_sVg_ocsAA_960_1280.jpg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752850" y="7223125"/>
          <a:ext cx="9144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9AD7A4B30AAB4A4EAC5C1DB9DA05E307" descr="lQDPM4SGnMWPh3fNA8DNBQCwBoq2Cr8QBeMI_sVg_ocsAQ_1280_960.jpg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2486025" y="7232650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E4BD226D1178424D875E588C9C3F6D65" descr="lQDPM5WMAEBocAfNBQDNA8CwS0Hp-8Pxp9UI_BTrp9bDAA_960_1280.jpg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762375" y="8289925"/>
          <a:ext cx="9144000" cy="12192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A7C79ACD28AC4356B712EAAA30733D03" descr="lQDPD3sxuEj-IQfNA8DNBQCwLLKlHiSpDKUI_BTrp9bDAw_1280_960.jpg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2476500" y="8242300"/>
          <a:ext cx="12192000" cy="9144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2C2E737391084E668D1E7FD8102F6E42" descr="21 (1).png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15352395" y="2589530"/>
          <a:ext cx="5143500" cy="685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BD84ECA7D3414BF39D05D40CC2BC63AD" descr="21 (3).png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2362200" y="9124315"/>
          <a:ext cx="1219200" cy="9124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284115746D854E878DF7F01152714A19" descr="IMG_6060.JPG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2505075" y="11261725"/>
          <a:ext cx="54406800" cy="408051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AF33ECDF358142CCBAC5B5977B2963FE" descr="IMG_6062.JPG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724275" y="11185525"/>
          <a:ext cx="28803600" cy="38404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D0815399E97743A7BFAA70567C88E1BE" descr="c1dce72cbd104bdeb20a656703877325.png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2524125" y="12204700"/>
          <a:ext cx="6858000" cy="51530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" name="ID_D8457DB2154046DBBEA90710A632DE24" descr="3f71c77c06664d67844d721e1aac4a2e.png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714750" y="12176125"/>
          <a:ext cx="5153025" cy="6858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1B234EE50BD944CFB27A81E56C6EA68D" descr="iwEeAqNqcGcDAQTRBqoF0QT_BrCWW2ly-Me5UAj2GF-h9uwAB9ISvtUlCAAJomltCgAL0gADKV4.jpg_720x720q90.jpg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2476500" y="13157200"/>
          <a:ext cx="6858000" cy="5143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8C6F565CA1DF483DAFD4949E44D2D6A6" descr="1gxlvrtvaonhgc0xijv1msvck_0.jpg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 rot="5400000">
          <a:off x="1447800" y="15871825"/>
          <a:ext cx="18288000" cy="1371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6" name="ID_E36F267BA5CC45209C753C043AE29897" descr="7B031EDD-0318-4790-A344-AA97789D3320-73899-00000C.jpg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2552700" y="14214475"/>
          <a:ext cx="12192000" cy="56102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" name="ID_23694F90F6C94153BB0CD8BA01925A4B" descr="IMG_6056.JPG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762375" y="14147800"/>
          <a:ext cx="28803600" cy="384048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10CB7C4D3FA14C52A56A396FF99D5919" descr="74611d18f63548f581d0ce7d357467f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62225" y="3384550"/>
          <a:ext cx="3981450" cy="6858000"/>
        </a:xfrm>
        <a:prstGeom prst="rect">
          <a:avLst/>
        </a:prstGeom>
      </xdr:spPr>
    </xdr:pic>
  </etc:cellImage>
  <etc:cellImage>
    <xdr:pic>
      <xdr:nvPicPr>
        <xdr:cNvPr id="29" name="ID_934092DF3E024AF090093701A4C849A7" descr="c7c653d57e034e8db83c4dd44cd6921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819525" y="3346450"/>
          <a:ext cx="3981450" cy="6858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<sst xmlns="http://schemas.openxmlformats.org/spreadsheetml/2006/main" count="128" uniqueCount="90">
  <si>
    <t>2025年11月27-12月3日职业卫生定期检测项目公示表</t>
  </si>
  <si>
    <t>序号</t>
  </si>
  <si>
    <t>报告编号</t>
  </si>
  <si>
    <t>用人单位名称</t>
  </si>
  <si>
    <t>受检地址</t>
  </si>
  <si>
    <t>联系人</t>
  </si>
  <si>
    <t>现场调查
人员</t>
  </si>
  <si>
    <t>调查时间</t>
  </si>
  <si>
    <t>现场采样/
检测人员</t>
  </si>
  <si>
    <t>采样时间</t>
  </si>
  <si>
    <t>用人单位采
样陪同人</t>
  </si>
  <si>
    <t>分析参与人</t>
  </si>
  <si>
    <t>报告签发
时间</t>
  </si>
  <si>
    <t>现场调查、现场采样、现场检测的图像影像</t>
  </si>
  <si>
    <t>备注</t>
  </si>
  <si>
    <t>KDZW252506</t>
  </si>
  <si>
    <t>东亚科技（苏州）有限公司</t>
  </si>
  <si>
    <t>江苏省汾湖高新技术产业开发区临沪大道南侧</t>
  </si>
  <si>
    <t>华经理</t>
  </si>
  <si>
    <r>
      <rPr>
        <sz val="11"/>
        <rFont val="宋体"/>
        <charset val="134"/>
      </rPr>
      <t>高杨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唐泽田</t>
    </r>
  </si>
  <si>
    <t>李书芹、左成静、孙传甫</t>
  </si>
  <si>
    <t>KDZW252405</t>
  </si>
  <si>
    <t>苏州科伦药物研究有限公司</t>
  </si>
  <si>
    <r>
      <rPr>
        <sz val="11"/>
        <rFont val="宋体"/>
        <charset val="134"/>
      </rPr>
      <t>中国（江苏）自由贸易试验区苏州片区苏州工业园区星湖街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号生物纳米园</t>
    </r>
    <r>
      <rPr>
        <sz val="11"/>
        <rFont val="Times New Roman"/>
        <charset val="134"/>
      </rPr>
      <t>B12</t>
    </r>
    <r>
      <rPr>
        <sz val="11"/>
        <rFont val="宋体"/>
        <charset val="134"/>
      </rPr>
      <t>栋</t>
    </r>
  </si>
  <si>
    <t>张工</t>
  </si>
  <si>
    <r>
      <rPr>
        <sz val="11"/>
        <rFont val="宋体"/>
        <charset val="134"/>
      </rPr>
      <t>杨玉麟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钱亚骜</t>
    </r>
  </si>
  <si>
    <t>徐旖旎、陶玲琳、周丽</t>
  </si>
  <si>
    <t>KDZW252377</t>
  </si>
  <si>
    <t>北科电子科技（苏州）有限公司</t>
  </si>
  <si>
    <t>苏州工业园区桑田街218号3号楼101、201单元（乐橙广场旁边）</t>
  </si>
  <si>
    <t>薛工</t>
  </si>
  <si>
    <r>
      <rPr>
        <sz val="11"/>
        <rFont val="宋体"/>
        <charset val="134"/>
      </rPr>
      <t>陶鸿飞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张文清</t>
    </r>
  </si>
  <si>
    <t>章子豪、陈祖玉、吴秋硕</t>
  </si>
  <si>
    <t>KDZW252573</t>
  </si>
  <si>
    <t>苏州石川制铁有限公司</t>
  </si>
  <si>
    <r>
      <rPr>
        <sz val="11"/>
        <rFont val="宋体"/>
        <charset val="134"/>
      </rPr>
      <t>苏州市吴中区郭巷淞芦路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</t>
    </r>
  </si>
  <si>
    <t>沈青岚</t>
  </si>
  <si>
    <r>
      <rPr>
        <sz val="11"/>
        <rFont val="宋体"/>
        <charset val="134"/>
      </rPr>
      <t>洪坤祥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熊兴瑞</t>
    </r>
  </si>
  <si>
    <t>KDZW252490</t>
  </si>
  <si>
    <t>昆山欣达精密组件有限公司</t>
  </si>
  <si>
    <t>江苏省昆山市陆家镇金阳东路1206号30号房1层</t>
  </si>
  <si>
    <t>周建锋</t>
  </si>
  <si>
    <r>
      <rPr>
        <sz val="12"/>
        <rFont val="宋体"/>
        <charset val="134"/>
      </rPr>
      <t>李书芹、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左成静、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郭骏</t>
    </r>
  </si>
  <si>
    <t>KDZW252466</t>
  </si>
  <si>
    <t>泰州市惠明固废处置有限公司</t>
  </si>
  <si>
    <t>江苏省兴化市戴南镇曙光街278号</t>
  </si>
  <si>
    <t>王俊</t>
  </si>
  <si>
    <t>杨玉麟,钱亚骜</t>
  </si>
  <si>
    <t>徐旖旎、徐敏、周丽</t>
  </si>
  <si>
    <t>KDZW252558</t>
  </si>
  <si>
    <t>苏州绮丽汽车部件有限公司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</si>
  <si>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江苏省苏州市常熟市常福街道阳光大道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幢</t>
    </r>
  </si>
  <si>
    <t>王晓燕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</si>
  <si>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杨玉麟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钱亚骜</t>
    </r>
  </si>
  <si>
    <t>KDZW252571</t>
  </si>
  <si>
    <t>阮氏智能环保科技(常熟)有限公司</t>
  </si>
  <si>
    <t>常熟经济技术开发区东周路28号</t>
  </si>
  <si>
    <t>顾经理</t>
  </si>
  <si>
    <t>赵文涛,杨玉麟</t>
  </si>
  <si>
    <t>KDZW252615</t>
  </si>
  <si>
    <t>蓝思精密(泰州)有限公司</t>
  </si>
  <si>
    <t>江苏省泰州市海陵区祥泰路227号</t>
  </si>
  <si>
    <t>圣莉媛</t>
  </si>
  <si>
    <r>
      <rPr>
        <sz val="11"/>
        <rFont val="宋体"/>
        <charset val="134"/>
      </rPr>
      <t>杨建峰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陈中秋</t>
    </r>
  </si>
  <si>
    <r>
      <rPr>
        <sz val="12"/>
        <rFont val="宋体"/>
        <charset val="134"/>
      </rPr>
      <t>王倩、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陶玲琳、周丽</t>
    </r>
  </si>
  <si>
    <t>KDZW252636</t>
  </si>
  <si>
    <r>
      <rPr>
        <sz val="11"/>
        <rFont val="宋体"/>
        <charset val="134"/>
      </rPr>
      <t>江苏省泰州市海陵区祥泰路</t>
    </r>
    <r>
      <rPr>
        <sz val="11"/>
        <rFont val="Times New Roman"/>
        <charset val="134"/>
      </rPr>
      <t>227</t>
    </r>
    <r>
      <rPr>
        <sz val="11"/>
        <rFont val="宋体"/>
        <charset val="134"/>
      </rPr>
      <t>号</t>
    </r>
  </si>
  <si>
    <t>KDZW252500</t>
  </si>
  <si>
    <t>美利德科技（苏州）有限公司</t>
  </si>
  <si>
    <r>
      <rPr>
        <sz val="11"/>
        <rFont val="宋体"/>
        <charset val="134"/>
      </rPr>
      <t>中国（江苏）自由贸易试验区苏州片区苏州工业园区港田路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号港田工业坊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号厂房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</si>
  <si>
    <t>丁金霞</t>
  </si>
  <si>
    <r>
      <rPr>
        <sz val="11"/>
        <rFont val="宋体"/>
        <charset val="134"/>
      </rPr>
      <t>浦宗浩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何帅</t>
    </r>
  </si>
  <si>
    <t>徐旖旎、程行行、周丽</t>
  </si>
  <si>
    <t>KDZW252432</t>
  </si>
  <si>
    <t>耀普科技（苏州）有限公司</t>
  </si>
  <si>
    <r>
      <rPr>
        <sz val="11"/>
        <rFont val="宋体"/>
        <charset val="134"/>
      </rPr>
      <t>苏州工业园区唯西路</t>
    </r>
    <r>
      <rPr>
        <sz val="11"/>
        <rFont val="Times New Roman"/>
        <charset val="134"/>
      </rPr>
      <t>96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3#</t>
    </r>
    <r>
      <rPr>
        <sz val="11"/>
        <rFont val="宋体"/>
        <charset val="134"/>
      </rPr>
      <t>厂房</t>
    </r>
  </si>
  <si>
    <t>钦虞晖</t>
  </si>
  <si>
    <r>
      <rPr>
        <sz val="11"/>
        <rFont val="宋体"/>
        <charset val="134"/>
      </rPr>
      <t>陈中秋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张云龙</t>
    </r>
  </si>
  <si>
    <t>徐旖旎、王倩、周丽</t>
  </si>
  <si>
    <t>KDZW252542</t>
  </si>
  <si>
    <t>松下汽车电子系统（苏州）有限公司</t>
  </si>
  <si>
    <r>
      <rPr>
        <sz val="11"/>
        <rFont val="宋体"/>
        <charset val="134"/>
      </rPr>
      <t>江苏省苏州市高新区鹿山路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</t>
    </r>
  </si>
  <si>
    <t>刘付霞</t>
  </si>
  <si>
    <r>
      <rPr>
        <sz val="11"/>
        <rFont val="宋体"/>
        <charset val="134"/>
      </rPr>
      <t>杨建峰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赵文涛</t>
    </r>
  </si>
  <si>
    <r>
      <rPr>
        <sz val="11"/>
        <rFont val="宋体"/>
        <charset val="134"/>
      </rPr>
      <t>杨建峰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赵文涛,陈中秋</t>
    </r>
  </si>
  <si>
    <r>
      <rPr>
        <sz val="11"/>
        <rFont val="Times New Roman"/>
        <charset val="134"/>
      </rPr>
      <t>2025-11-17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2025-11-25</t>
    </r>
  </si>
  <si>
    <t>KDZW252535</t>
  </si>
  <si>
    <t>佳能(苏州)有限公司</t>
  </si>
  <si>
    <t>江苏省苏州市高新区马运路266号</t>
  </si>
  <si>
    <t>刘凤艳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</si>
</sst>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rgb="FF333333"/>
      <name val="Segoe UI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7" Type="http://schemas.openxmlformats.org/officeDocument/2006/relationships/image" Target="media/image26.png"/><Relationship Id="rId26" Type="http://schemas.openxmlformats.org/officeDocument/2006/relationships/image" Target="media/image25.pn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F4" sqref="F4"/>
    </sheetView>
  </sheetViews>
  <sheetFormatPr defaultColWidth="9" defaultRowHeight="13.5"/>
  <cols>
    <col min="1" max="1" width="6.875" customWidth="1"/>
    <col min="2" max="2" width="11.375" customWidth="1"/>
    <col min="3" max="3" width="17.5" style="2" customWidth="1"/>
    <col min="4" max="4" width="20.25" style="3" customWidth="1"/>
    <col min="5" max="5" width="9" style="3" customWidth="1"/>
    <col min="6" max="6" width="12.625" style="3" customWidth="1"/>
    <col min="7" max="7" width="9.375" style="3" customWidth="1"/>
    <col min="8" max="8" width="12" style="3" customWidth="1"/>
    <col min="9" max="9" width="9.375" style="3" customWidth="1"/>
    <col min="10" max="10" width="9" style="3" customWidth="1"/>
    <col min="11" max="11" width="12.375" style="3" customWidth="1"/>
    <col min="12" max="12" width="12.5" customWidth="1"/>
    <col min="13" max="13" width="16.375" customWidth="1"/>
    <col min="14" max="14" width="14.25" customWidth="1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  <c r="O2" s="6" t="s">
        <v>14</v>
      </c>
    </row>
    <row r="3" ht="78" customHeight="1" spans="1:15">
      <c r="A3" s="7">
        <v>1</v>
      </c>
      <c r="B3" s="8" t="s">
        <v>15</v>
      </c>
      <c r="C3" s="9" t="s">
        <v>16</v>
      </c>
      <c r="D3" s="10" t="s">
        <v>17</v>
      </c>
      <c r="E3" s="11" t="s">
        <v>18</v>
      </c>
      <c r="F3" s="11" t="s">
        <v>19</v>
      </c>
      <c r="G3" s="12">
        <v>45971</v>
      </c>
      <c r="H3" s="11" t="s">
        <v>19</v>
      </c>
      <c r="I3" s="12">
        <v>45975</v>
      </c>
      <c r="J3" s="11" t="s">
        <v>18</v>
      </c>
      <c r="K3" s="13" t="s">
        <v>20</v>
      </c>
      <c r="L3" s="14">
        <v>45992</v>
      </c>
      <c r="M3" s="15" t="str">
        <f>_xlfn.DISPIMG("ID_C686D1B695B04F1689337D91BBB4708F",1)</f>
        <v>=DISPIMG("ID_C686D1B695B04F1689337D91BBB4708F",1)</v>
      </c>
      <c r="N3" s="15" t="str">
        <f>_xlfn.DISPIMG("ID_10F6393ED3414C718895D739C6BDF1CE",1)</f>
        <v>=DISPIMG("ID_10F6393ED3414C718895D739C6BDF1CE",1)</v>
      </c>
      <c r="O3" s="16"/>
    </row>
    <row r="4" ht="78" customHeight="1" spans="1:15">
      <c r="A4" s="7">
        <v>2</v>
      </c>
      <c r="B4" s="8" t="s">
        <v>21</v>
      </c>
      <c r="C4" s="9" t="s">
        <v>22</v>
      </c>
      <c r="D4" s="10" t="s">
        <v>23</v>
      </c>
      <c r="E4" s="11" t="s">
        <v>24</v>
      </c>
      <c r="F4" s="11" t="s">
        <v>25</v>
      </c>
      <c r="G4" s="12">
        <v>45971</v>
      </c>
      <c r="H4" s="11" t="s">
        <v>25</v>
      </c>
      <c r="I4" s="12">
        <v>45975</v>
      </c>
      <c r="J4" s="11" t="s">
        <v>24</v>
      </c>
      <c r="K4" s="13" t="s">
        <v>26</v>
      </c>
      <c r="L4" s="14">
        <v>45993</v>
      </c>
      <c r="M4" s="16" t="str">
        <f>_xlfn.DISPIMG("ID_8A0483AC4711437E9E3709041858CBB2",1)</f>
        <v>=DISPIMG("ID_8A0483AC4711437E9E3709041858CBB2",1)</v>
      </c>
      <c r="N4" s="16" t="str">
        <f>_xlfn.DISPIMG("ID_F0F8B460B52648F69BEF6D6A9432DB09",1)</f>
        <v>=DISPIMG("ID_F0F8B460B52648F69BEF6D6A9432DB09",1)</v>
      </c>
      <c r="O4" s="16"/>
    </row>
    <row r="5" ht="78" customHeight="1" spans="1:15">
      <c r="A5" s="7">
        <v>3</v>
      </c>
      <c r="B5" s="8" t="s">
        <v>27</v>
      </c>
      <c r="C5" s="17" t="s">
        <v>28</v>
      </c>
      <c r="D5" s="11" t="s">
        <v>29</v>
      </c>
      <c r="E5" s="11" t="s">
        <v>30</v>
      </c>
      <c r="F5" s="11" t="s">
        <v>31</v>
      </c>
      <c r="G5" s="12">
        <v>45975</v>
      </c>
      <c r="H5" s="11" t="s">
        <v>31</v>
      </c>
      <c r="I5" s="12">
        <v>45978</v>
      </c>
      <c r="J5" s="11" t="s">
        <v>30</v>
      </c>
      <c r="K5" s="13" t="s">
        <v>32</v>
      </c>
      <c r="L5" s="14">
        <v>45988</v>
      </c>
      <c r="M5" s="16" t="str">
        <f>_xlfn.DISPIMG("ID_10CB7C4D3FA14C52A56A396FF99D5919",1)</f>
        <v>=DISPIMG("ID_10CB7C4D3FA14C52A56A396FF99D5919",1)</v>
      </c>
      <c r="N5" s="16" t="str">
        <f>_xlfn.DISPIMG("ID_934092DF3E024AF090093701A4C849A7",1)</f>
        <v>=DISPIMG("ID_934092DF3E024AF090093701A4C849A7",1)</v>
      </c>
      <c r="O5" s="16"/>
    </row>
    <row r="6" ht="78" customHeight="1" spans="1:15">
      <c r="A6" s="7">
        <v>4</v>
      </c>
      <c r="B6" s="8" t="s">
        <v>33</v>
      </c>
      <c r="C6" s="9" t="s">
        <v>34</v>
      </c>
      <c r="D6" s="10" t="s">
        <v>35</v>
      </c>
      <c r="E6" s="11" t="s">
        <v>36</v>
      </c>
      <c r="F6" s="11" t="s">
        <v>37</v>
      </c>
      <c r="G6" s="12">
        <v>45974</v>
      </c>
      <c r="H6" s="11" t="s">
        <v>37</v>
      </c>
      <c r="I6" s="12">
        <v>45980</v>
      </c>
      <c r="J6" s="11" t="s">
        <v>36</v>
      </c>
      <c r="K6" s="13" t="s">
        <v>32</v>
      </c>
      <c r="L6" s="14">
        <v>45989</v>
      </c>
      <c r="M6" s="16" t="str">
        <f>_xlfn.DISPIMG("ID_447A73CD594D406D9F703E3E36D8D1EC",1)</f>
        <v>=DISPIMG("ID_447A73CD594D406D9F703E3E36D8D1EC",1)</v>
      </c>
      <c r="N6" s="16" t="str">
        <f>_xlfn.DISPIMG("ID_F71214F60F9E4E27BBAD8278A1E2AECB",1)</f>
        <v>=DISPIMG("ID_F71214F60F9E4E27BBAD8278A1E2AECB",1)</v>
      </c>
      <c r="O6" s="16"/>
    </row>
    <row r="7" ht="78" customHeight="1" spans="1:15">
      <c r="A7" s="7">
        <v>5</v>
      </c>
      <c r="B7" s="8" t="s">
        <v>38</v>
      </c>
      <c r="C7" s="9" t="s">
        <v>39</v>
      </c>
      <c r="D7" s="11" t="s">
        <v>40</v>
      </c>
      <c r="E7" s="11" t="s">
        <v>41</v>
      </c>
      <c r="F7" s="11" t="s">
        <v>25</v>
      </c>
      <c r="G7" s="12">
        <v>45982</v>
      </c>
      <c r="H7" s="11" t="s">
        <v>25</v>
      </c>
      <c r="I7" s="12">
        <v>45982</v>
      </c>
      <c r="J7" s="11" t="s">
        <v>41</v>
      </c>
      <c r="K7" s="13" t="s">
        <v>42</v>
      </c>
      <c r="L7" s="14">
        <v>45988</v>
      </c>
      <c r="M7" s="16" t="str">
        <f>_xlfn.DISPIMG("ID_065D683FC8744C2FA5877AC6DCA16C18",1)</f>
        <v>=DISPIMG("ID_065D683FC8744C2FA5877AC6DCA16C18",1)</v>
      </c>
      <c r="N7" s="16" t="str">
        <f>_xlfn.DISPIMG("ID_386C9A3851074EEF9AC33D7D1F98E740",1)</f>
        <v>=DISPIMG("ID_386C9A3851074EEF9AC33D7D1F98E740",1)</v>
      </c>
      <c r="O7" s="16"/>
    </row>
    <row r="8" ht="78" customHeight="1" spans="1:15">
      <c r="A8" s="7">
        <v>6</v>
      </c>
      <c r="B8" s="8" t="s">
        <v>43</v>
      </c>
      <c r="C8" s="17" t="s">
        <v>44</v>
      </c>
      <c r="D8" s="10" t="s">
        <v>45</v>
      </c>
      <c r="E8" s="11" t="s">
        <v>46</v>
      </c>
      <c r="F8" s="11" t="s">
        <v>47</v>
      </c>
      <c r="G8" s="12">
        <v>45974</v>
      </c>
      <c r="H8" s="11" t="s">
        <v>47</v>
      </c>
      <c r="I8" s="12">
        <v>45980</v>
      </c>
      <c r="J8" s="11" t="s">
        <v>46</v>
      </c>
      <c r="K8" s="13" t="s">
        <v>48</v>
      </c>
      <c r="L8" s="14">
        <v>45994</v>
      </c>
      <c r="M8" s="16" t="str">
        <f>_xlfn.DISPIMG("ID_FDBE765A97134AAD8F75BBF4ABB7BA18",1)</f>
        <v>=DISPIMG("ID_FDBE765A97134AAD8F75BBF4ABB7BA18",1)</v>
      </c>
      <c r="N8" s="16" t="str">
        <f>_xlfn.DISPIMG("ID_CA5FB04E21F646B6AF68CA15CD944DE0",1)</f>
        <v>=DISPIMG("ID_CA5FB04E21F646B6AF68CA15CD944DE0",1)</v>
      </c>
      <c r="O8" s="16"/>
    </row>
    <row r="9" ht="78" customHeight="1" spans="1:15">
      <c r="A9" s="7">
        <v>7</v>
      </c>
      <c r="B9" s="8" t="s">
        <v>49</v>
      </c>
      <c r="C9" s="9" t="s">
        <v>50</v>
      </c>
      <c r="D9" s="18" t="s">
        <v>51</v>
      </c>
      <c r="E9" s="11" t="s">
        <v>52</v>
      </c>
      <c r="F9" s="18" t="s">
        <v>53</v>
      </c>
      <c r="G9" s="12">
        <v>45979</v>
      </c>
      <c r="H9" s="18" t="s">
        <v>53</v>
      </c>
      <c r="I9" s="12">
        <v>45985</v>
      </c>
      <c r="J9" s="11" t="s">
        <v>52</v>
      </c>
      <c r="K9" s="13" t="s">
        <v>32</v>
      </c>
      <c r="L9" s="14">
        <v>45993</v>
      </c>
      <c r="M9" s="16" t="str">
        <f>_xlfn.DISPIMG("ID_9AD7A4B30AAB4A4EAC5C1DB9DA05E307",1)</f>
        <v>=DISPIMG("ID_9AD7A4B30AAB4A4EAC5C1DB9DA05E307",1)</v>
      </c>
      <c r="N9" s="16" t="str">
        <f>_xlfn.DISPIMG("ID_B25C683134CB462AA6820D1C6D0B09C6",1)</f>
        <v>=DISPIMG("ID_B25C683134CB462AA6820D1C6D0B09C6",1)</v>
      </c>
      <c r="O9" s="16"/>
    </row>
    <row r="10" ht="78" customHeight="1" spans="1:15">
      <c r="A10" s="7">
        <v>8</v>
      </c>
      <c r="B10" s="8" t="s">
        <v>54</v>
      </c>
      <c r="C10" s="9" t="s">
        <v>55</v>
      </c>
      <c r="D10" s="10" t="s">
        <v>56</v>
      </c>
      <c r="E10" s="11" t="s">
        <v>57</v>
      </c>
      <c r="F10" s="11" t="s">
        <v>58</v>
      </c>
      <c r="G10" s="12">
        <v>45983</v>
      </c>
      <c r="H10" s="11" t="s">
        <v>58</v>
      </c>
      <c r="I10" s="12">
        <v>45983</v>
      </c>
      <c r="J10" s="11" t="s">
        <v>57</v>
      </c>
      <c r="K10" s="19" t="s">
        <v>26</v>
      </c>
      <c r="L10" s="14">
        <v>45994</v>
      </c>
      <c r="M10" s="16" t="str">
        <f>_xlfn.DISPIMG("ID_A7C79ACD28AC4356B712EAAA30733D03",1)</f>
        <v>=DISPIMG("ID_A7C79ACD28AC4356B712EAAA30733D03",1)</v>
      </c>
      <c r="N10" s="16" t="str">
        <f>_xlfn.DISPIMG("ID_E4BD226D1178424D875E588C9C3F6D65",1)</f>
        <v>=DISPIMG("ID_E4BD226D1178424D875E588C9C3F6D65",1)</v>
      </c>
      <c r="O10" s="16"/>
    </row>
    <row r="11" ht="78" customHeight="1" spans="1:15">
      <c r="A11" s="7">
        <v>9</v>
      </c>
      <c r="B11" s="8" t="s">
        <v>59</v>
      </c>
      <c r="C11" s="9" t="s">
        <v>60</v>
      </c>
      <c r="D11" s="10" t="s">
        <v>61</v>
      </c>
      <c r="E11" s="11" t="s">
        <v>62</v>
      </c>
      <c r="F11" s="11" t="s">
        <v>63</v>
      </c>
      <c r="G11" s="12">
        <v>45917</v>
      </c>
      <c r="H11" s="11" t="s">
        <v>19</v>
      </c>
      <c r="I11" s="12">
        <v>45978</v>
      </c>
      <c r="J11" s="11" t="s">
        <v>62</v>
      </c>
      <c r="K11" s="13" t="s">
        <v>64</v>
      </c>
      <c r="L11" s="14">
        <v>45992</v>
      </c>
      <c r="M11" s="20" t="str">
        <f>_xlfn.DISPIMG("ID_BD84ECA7D3414BF39D05D40CC2BC63AD",1)</f>
        <v>=DISPIMG("ID_BD84ECA7D3414BF39D05D40CC2BC63AD",1)</v>
      </c>
      <c r="N11" s="20" t="str">
        <f>_xlfn.DISPIMG("ID_2C2E737391084E668D1E7FD8102F6E42",1)</f>
        <v>=DISPIMG("ID_2C2E737391084E668D1E7FD8102F6E42",1)</v>
      </c>
      <c r="O11" s="16"/>
    </row>
    <row r="12" ht="78" customHeight="1" spans="1:15">
      <c r="A12" s="7">
        <v>10</v>
      </c>
      <c r="B12" s="8" t="s">
        <v>65</v>
      </c>
      <c r="C12" s="17" t="s">
        <v>60</v>
      </c>
      <c r="D12" s="10" t="s">
        <v>66</v>
      </c>
      <c r="E12" s="11" t="s">
        <v>62</v>
      </c>
      <c r="F12" s="11" t="s">
        <v>63</v>
      </c>
      <c r="G12" s="12">
        <v>45917</v>
      </c>
      <c r="H12" s="11" t="s">
        <v>19</v>
      </c>
      <c r="I12" s="12">
        <v>45982</v>
      </c>
      <c r="J12" s="11" t="s">
        <v>62</v>
      </c>
      <c r="K12" s="13" t="s">
        <v>20</v>
      </c>
      <c r="L12" s="14">
        <v>45989</v>
      </c>
      <c r="M12" s="20" t="str">
        <f>_xlfn.DISPIMG("ID_BD84ECA7D3414BF39D05D40CC2BC63AD",1)</f>
        <v>=DISPIMG("ID_BD84ECA7D3414BF39D05D40CC2BC63AD",1)</v>
      </c>
      <c r="N12" s="20" t="str">
        <f>_xlfn.DISPIMG("ID_2C2E737391084E668D1E7FD8102F6E42",1)</f>
        <v>=DISPIMG("ID_2C2E737391084E668D1E7FD8102F6E42",1)</v>
      </c>
      <c r="O12" s="16"/>
    </row>
    <row r="13" ht="78" customHeight="1" spans="1:15">
      <c r="A13" s="7">
        <v>11</v>
      </c>
      <c r="B13" s="8" t="s">
        <v>67</v>
      </c>
      <c r="C13" s="9" t="s">
        <v>68</v>
      </c>
      <c r="D13" s="10" t="s">
        <v>69</v>
      </c>
      <c r="E13" s="11" t="s">
        <v>70</v>
      </c>
      <c r="F13" s="11" t="s">
        <v>71</v>
      </c>
      <c r="G13" s="12">
        <v>45982</v>
      </c>
      <c r="H13" s="11" t="s">
        <v>71</v>
      </c>
      <c r="I13" s="12">
        <v>45982</v>
      </c>
      <c r="J13" s="11" t="s">
        <v>70</v>
      </c>
      <c r="K13" s="13" t="s">
        <v>72</v>
      </c>
      <c r="L13" s="14">
        <v>45994</v>
      </c>
      <c r="M13" s="16" t="str">
        <f>_xlfn.DISPIMG("ID_284115746D854E878DF7F01152714A19",1)</f>
        <v>=DISPIMG("ID_284115746D854E878DF7F01152714A19",1)</v>
      </c>
      <c r="N13" s="16" t="str">
        <f>_xlfn.DISPIMG("ID_AF33ECDF358142CCBAC5B5977B2963FE",1)</f>
        <v>=DISPIMG("ID_AF33ECDF358142CCBAC5B5977B2963FE",1)</v>
      </c>
      <c r="O13" s="16"/>
    </row>
    <row r="14" ht="78" customHeight="1" spans="1:15">
      <c r="A14" s="7">
        <v>12</v>
      </c>
      <c r="B14" s="8" t="s">
        <v>73</v>
      </c>
      <c r="C14" s="9" t="s">
        <v>74</v>
      </c>
      <c r="D14" s="10" t="s">
        <v>75</v>
      </c>
      <c r="E14" s="11" t="s">
        <v>76</v>
      </c>
      <c r="F14" s="11" t="s">
        <v>77</v>
      </c>
      <c r="G14" s="12">
        <v>45979</v>
      </c>
      <c r="H14" s="11" t="s">
        <v>77</v>
      </c>
      <c r="I14" s="12">
        <v>45985</v>
      </c>
      <c r="J14" s="11" t="s">
        <v>76</v>
      </c>
      <c r="K14" s="13" t="s">
        <v>78</v>
      </c>
      <c r="L14" s="14">
        <v>45994</v>
      </c>
      <c r="M14" s="16" t="str">
        <f>_xlfn.DISPIMG("ID_D0815399E97743A7BFAA70567C88E1BE",1)</f>
        <v>=DISPIMG("ID_D0815399E97743A7BFAA70567C88E1BE",1)</v>
      </c>
      <c r="N14" s="16" t="str">
        <f>_xlfn.DISPIMG("ID_D8457DB2154046DBBEA90710A632DE24",1)</f>
        <v>=DISPIMG("ID_D8457DB2154046DBBEA90710A632DE24",1)</v>
      </c>
      <c r="O14" s="16"/>
    </row>
    <row r="15" ht="78" customHeight="1" spans="1:15">
      <c r="A15" s="7">
        <v>13</v>
      </c>
      <c r="B15" s="8" t="s">
        <v>79</v>
      </c>
      <c r="C15" s="9" t="s">
        <v>80</v>
      </c>
      <c r="D15" s="10" t="s">
        <v>81</v>
      </c>
      <c r="E15" s="11" t="s">
        <v>82</v>
      </c>
      <c r="F15" s="11" t="s">
        <v>83</v>
      </c>
      <c r="G15" s="12">
        <v>45978</v>
      </c>
      <c r="H15" s="11" t="s">
        <v>84</v>
      </c>
      <c r="I15" s="18" t="s">
        <v>85</v>
      </c>
      <c r="J15" s="11" t="s">
        <v>82</v>
      </c>
      <c r="K15" s="13" t="s">
        <v>32</v>
      </c>
      <c r="L15" s="14">
        <v>45992</v>
      </c>
      <c r="M15" s="16" t="str">
        <f>_xlfn.DISPIMG("ID_1B234EE50BD944CFB27A81E56C6EA68D",1)</f>
        <v>=DISPIMG("ID_1B234EE50BD944CFB27A81E56C6EA68D",1)</v>
      </c>
      <c r="N15" s="16" t="str">
        <f>_xlfn.DISPIMG("ID_8C6F565CA1DF483DAFD4949E44D2D6A6",1)</f>
        <v>=DISPIMG("ID_8C6F565CA1DF483DAFD4949E44D2D6A6",1)</v>
      </c>
      <c r="O15" s="16"/>
    </row>
    <row r="16" ht="78" customHeight="1" spans="1:15">
      <c r="A16" s="7">
        <v>14</v>
      </c>
      <c r="B16" s="8" t="s">
        <v>86</v>
      </c>
      <c r="C16" s="9" t="s">
        <v>87</v>
      </c>
      <c r="D16" s="11" t="s">
        <v>88</v>
      </c>
      <c r="E16" s="11" t="s">
        <v>89</v>
      </c>
      <c r="F16" s="11" t="s">
        <v>71</v>
      </c>
      <c r="G16" s="12">
        <v>45982</v>
      </c>
      <c r="H16" s="11" t="s">
        <v>71</v>
      </c>
      <c r="I16" s="12">
        <v>45982</v>
      </c>
      <c r="J16" s="11" t="s">
        <v>89</v>
      </c>
      <c r="K16" s="13" t="s">
        <v>64</v>
      </c>
      <c r="L16" s="14">
        <v>45988</v>
      </c>
      <c r="M16" s="16" t="str">
        <f>_xlfn.DISPIMG("ID_E36F267BA5CC45209C753C043AE29897",1)</f>
        <v>=DISPIMG("ID_E36F267BA5CC45209C753C043AE29897",1)</v>
      </c>
      <c r="N16" s="16" t="str">
        <f>_xlfn.DISPIMG("ID_23694F90F6C94153BB0CD8BA01925A4B",1)</f>
        <v>=DISPIMG("ID_23694F90F6C94153BB0CD8BA01925A4B",1)</v>
      </c>
      <c r="O16" s="16"/>
    </row>
  </sheetData>
  <autoFilter xmlns:etc="http://www.wps.cn/officeDocument/2017/etCustomData" ref="A1:O16" etc:filterBottomFollowUsedRange="0">
    <extLst/>
  </autoFilter>
  <mergeCells count="2">
    <mergeCell ref="A1:O1"/>
    <mergeCell ref="M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听，雨后彩虹</cp:lastModifiedBy>
  <dcterms:created xsi:type="dcterms:W3CDTF">2023-05-12T11:15:00Z</dcterms:created>
  <dcterms:modified xsi:type="dcterms:W3CDTF">2025-12-22T05:32:07Z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FFE41B2165194E6288E2E773A579838B_12</vt:lpwstr>
  </property>
</Properties>
</file>